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Bregunica\2025\Financijski plan 2025\"/>
    </mc:Choice>
  </mc:AlternateContent>
  <bookViews>
    <workbookView xWindow="0" yWindow="0" windowWidth="28800" windowHeight="11730" firstSheet="2" activeTab="6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  <sheet name="List2" sheetId="2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8" l="1"/>
  <c r="E25" i="8"/>
  <c r="D25" i="8"/>
  <c r="C25" i="8"/>
  <c r="I27" i="7" l="1"/>
  <c r="H27" i="7"/>
  <c r="F10" i="5"/>
  <c r="F11" i="5"/>
  <c r="F12" i="5"/>
  <c r="E10" i="5"/>
  <c r="E11" i="5"/>
  <c r="E12" i="5"/>
  <c r="F27" i="8"/>
  <c r="E27" i="8"/>
  <c r="F29" i="8"/>
  <c r="E29" i="8"/>
  <c r="F31" i="8"/>
  <c r="E31" i="8"/>
  <c r="F11" i="8"/>
  <c r="E11" i="8"/>
  <c r="F13" i="8"/>
  <c r="E13" i="8"/>
  <c r="F15" i="8"/>
  <c r="E15" i="8"/>
  <c r="F17" i="8"/>
  <c r="E17" i="8"/>
  <c r="H11" i="3"/>
  <c r="H10" i="3" s="1"/>
  <c r="G11" i="3"/>
  <c r="G10" i="3" s="1"/>
  <c r="H34" i="3"/>
  <c r="H30" i="3"/>
  <c r="G30" i="3"/>
  <c r="G29" i="3"/>
  <c r="G34" i="3"/>
  <c r="F10" i="8" l="1"/>
  <c r="E10" i="8"/>
  <c r="F24" i="8"/>
  <c r="E24" i="8"/>
  <c r="H29" i="3"/>
  <c r="F13" i="5" s="1"/>
  <c r="G9" i="7"/>
  <c r="G27" i="7"/>
  <c r="G12" i="7" s="1"/>
  <c r="I12" i="7"/>
  <c r="H12" i="7"/>
  <c r="G11" i="7"/>
  <c r="H23" i="7"/>
  <c r="H11" i="7" s="1"/>
  <c r="H30" i="7"/>
  <c r="I33" i="7"/>
  <c r="H33" i="7"/>
  <c r="G33" i="7"/>
  <c r="I34" i="7"/>
  <c r="H34" i="7"/>
  <c r="G34" i="7"/>
  <c r="I31" i="7"/>
  <c r="I30" i="7" s="1"/>
  <c r="H31" i="7"/>
  <c r="G31" i="7"/>
  <c r="G30" i="7" s="1"/>
  <c r="F30" i="7"/>
  <c r="F31" i="7"/>
  <c r="I16" i="7"/>
  <c r="H16" i="7"/>
  <c r="H14" i="7" s="1"/>
  <c r="H13" i="7" s="1"/>
  <c r="H8" i="7" s="1"/>
  <c r="G16" i="7"/>
  <c r="G15" i="7" s="1"/>
  <c r="I20" i="7"/>
  <c r="H20" i="7"/>
  <c r="H19" i="7" s="1"/>
  <c r="H10" i="7" s="1"/>
  <c r="G20" i="7"/>
  <c r="G19" i="7" s="1"/>
  <c r="G10" i="7" s="1"/>
  <c r="I28" i="7"/>
  <c r="H28" i="7"/>
  <c r="G28" i="7"/>
  <c r="I24" i="7"/>
  <c r="I23" i="7" s="1"/>
  <c r="I11" i="7" s="1"/>
  <c r="H24" i="7"/>
  <c r="G24" i="7"/>
  <c r="G23" i="7" s="1"/>
  <c r="E13" i="5"/>
  <c r="D13" i="5"/>
  <c r="D12" i="5" s="1"/>
  <c r="D11" i="5" s="1"/>
  <c r="D10" i="5" s="1"/>
  <c r="D27" i="8"/>
  <c r="D29" i="8"/>
  <c r="D31" i="8"/>
  <c r="D17" i="8"/>
  <c r="D15" i="8"/>
  <c r="D13" i="8"/>
  <c r="D11" i="8"/>
  <c r="D24" i="8" l="1"/>
  <c r="I15" i="7"/>
  <c r="I9" i="7" s="1"/>
  <c r="I14" i="7"/>
  <c r="I19" i="7"/>
  <c r="I10" i="7" s="1"/>
  <c r="I13" i="7"/>
  <c r="I8" i="7" s="1"/>
  <c r="H15" i="7"/>
  <c r="H9" i="7" s="1"/>
  <c r="G14" i="7"/>
  <c r="G13" i="7" s="1"/>
  <c r="G8" i="7" s="1"/>
  <c r="D10" i="8"/>
  <c r="J17" i="10"/>
  <c r="I17" i="10"/>
  <c r="H17" i="10"/>
  <c r="G17" i="10"/>
  <c r="J16" i="10"/>
  <c r="I16" i="10"/>
  <c r="H16" i="10"/>
  <c r="G16" i="10"/>
  <c r="J14" i="10"/>
  <c r="I14" i="10"/>
  <c r="H14" i="10"/>
  <c r="G14" i="10"/>
  <c r="J13" i="10"/>
  <c r="I13" i="10"/>
  <c r="G13" i="10"/>
  <c r="F30" i="3"/>
  <c r="F29" i="3" s="1"/>
  <c r="F34" i="3"/>
  <c r="F11" i="3"/>
  <c r="H13" i="10" s="1"/>
  <c r="F10" i="3" l="1"/>
  <c r="F10" i="7" l="1"/>
  <c r="F12" i="7"/>
  <c r="F11" i="7"/>
  <c r="F9" i="7"/>
  <c r="F14" i="7"/>
  <c r="F13" i="7" s="1"/>
  <c r="F8" i="7" s="1"/>
  <c r="F15" i="7"/>
  <c r="F19" i="7"/>
  <c r="F23" i="7"/>
  <c r="F27" i="7"/>
  <c r="F33" i="7"/>
  <c r="F34" i="7"/>
  <c r="E34" i="7"/>
  <c r="E33" i="7" s="1"/>
  <c r="F28" i="7"/>
  <c r="F24" i="7"/>
  <c r="F20" i="7"/>
  <c r="F16" i="7"/>
  <c r="C10" i="5"/>
  <c r="C11" i="5"/>
  <c r="C12" i="5"/>
  <c r="C27" i="8"/>
  <c r="C29" i="8"/>
  <c r="C31" i="8"/>
  <c r="C11" i="8"/>
  <c r="C13" i="8"/>
  <c r="C15" i="8"/>
  <c r="C17" i="8"/>
  <c r="E29" i="3"/>
  <c r="E30" i="3"/>
  <c r="E34" i="3"/>
  <c r="E11" i="3"/>
  <c r="E10" i="3" s="1"/>
  <c r="C10" i="8" l="1"/>
  <c r="C24" i="8"/>
  <c r="E9" i="7"/>
  <c r="E10" i="7"/>
  <c r="E8" i="7"/>
  <c r="E13" i="7"/>
  <c r="E12" i="7"/>
  <c r="E11" i="7"/>
  <c r="E14" i="7"/>
  <c r="E15" i="7"/>
  <c r="E16" i="7"/>
  <c r="E19" i="7"/>
  <c r="E20" i="7"/>
  <c r="E23" i="7"/>
  <c r="E24" i="7"/>
  <c r="E27" i="7"/>
  <c r="E28" i="7"/>
  <c r="E30" i="7"/>
  <c r="E31" i="7"/>
  <c r="B10" i="5" l="1"/>
  <c r="B11" i="5"/>
  <c r="B12" i="5"/>
  <c r="B25" i="8"/>
  <c r="B27" i="8"/>
  <c r="B29" i="8"/>
  <c r="B31" i="8"/>
  <c r="B11" i="8"/>
  <c r="B13" i="8"/>
  <c r="B15" i="8"/>
  <c r="B17" i="8"/>
  <c r="D29" i="3"/>
  <c r="D30" i="3"/>
  <c r="D34" i="3"/>
  <c r="F17" i="10"/>
  <c r="F16" i="10"/>
  <c r="F14" i="10"/>
  <c r="F13" i="10"/>
  <c r="D10" i="3"/>
  <c r="D11" i="3"/>
  <c r="B24" i="8" l="1"/>
  <c r="B10" i="8"/>
  <c r="F41" i="10"/>
  <c r="G38" i="10" s="1"/>
  <c r="G41" i="10" s="1"/>
  <c r="H38" i="10" s="1"/>
  <c r="H41" i="10" s="1"/>
  <c r="I38" i="10" s="1"/>
  <c r="I41" i="10" s="1"/>
  <c r="J38" i="10" s="1"/>
  <c r="J41" i="10" s="1"/>
  <c r="J25" i="10"/>
  <c r="I25" i="10"/>
  <c r="H25" i="10"/>
  <c r="G25" i="10"/>
  <c r="F25" i="10"/>
  <c r="J15" i="10"/>
  <c r="I15" i="10"/>
  <c r="H15" i="10"/>
  <c r="G15" i="10"/>
  <c r="F15" i="10"/>
  <c r="J12" i="10"/>
  <c r="I12" i="10"/>
  <c r="H12" i="10"/>
  <c r="G12" i="10"/>
  <c r="F12" i="10"/>
  <c r="I18" i="10" l="1"/>
  <c r="I26" i="10" s="1"/>
  <c r="I32" i="10" s="1"/>
  <c r="I33" i="10" s="1"/>
  <c r="H18" i="10"/>
  <c r="J18" i="10"/>
  <c r="J26" i="10" s="1"/>
  <c r="J32" i="10" s="1"/>
  <c r="J33" i="10" s="1"/>
  <c r="G18" i="10"/>
  <c r="G26" i="10" s="1"/>
  <c r="G32" i="10" s="1"/>
  <c r="G33" i="10" s="1"/>
  <c r="F18" i="10"/>
  <c r="F26" i="10" s="1"/>
  <c r="F33" i="10" s="1"/>
  <c r="H26" i="10"/>
  <c r="H32" i="10" s="1"/>
  <c r="H33" i="10" s="1"/>
</calcChain>
</file>

<file path=xl/sharedStrings.xml><?xml version="1.0" encoding="utf-8"?>
<sst xmlns="http://schemas.openxmlformats.org/spreadsheetml/2006/main" count="233" uniqueCount="124">
  <si>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</si>
  <si>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</si>
  <si>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</si>
  <si>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</si>
  <si>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</si>
  <si>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</si>
  <si>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</si>
  <si>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</si>
  <si>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</si>
  <si>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</si>
  <si>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</si>
  <si>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</si>
  <si>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</si>
  <si>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PREMA FUNKCIJSKOJ KLASIFIKACIJI</t>
  </si>
  <si>
    <t>UKUPNI RASHODI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</si>
  <si>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</si>
  <si>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</si>
  <si>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</si>
  <si>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</si>
  <si>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</si>
  <si>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</si>
  <si>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</si>
  <si>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</si>
  <si>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</si>
  <si>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</si>
  <si>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</si>
  <si>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</si>
  <si>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</si>
  <si>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Prihodi iz nadležnog proračuna i od HZZO-a temeljem ugovornih obveza</t>
  </si>
  <si>
    <t>Rashodi za nabavu proizvedene dugotrajne imovine</t>
  </si>
  <si>
    <t>Naziv</t>
  </si>
  <si>
    <t>Projekcija 
za 2026.</t>
  </si>
  <si>
    <t>EUR</t>
  </si>
  <si>
    <t>* Napomena: Iznosi u stupcima Izvršenje 2022. preračunavaju se iz kuna u eure prema fiksnom tečaju konverzije (1 EUR=7,53450 kuna) i po pravilima za preračunavanje i zaokruživanje.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</si>
  <si>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</si>
  <si>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</si>
  <si>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</si>
  <si>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</si>
  <si>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</si>
  <si>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</si>
  <si>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Projekcija proračuna
za 2026.</t>
  </si>
  <si>
    <t>PRIHODI POSLOVANJA PREMA EKONOMSKOJ KLASIFIKACIJI</t>
  </si>
  <si>
    <t>RASHODI POSLOVANJA PREMA EKONOMSKOJ KLASIFIKACIJI</t>
  </si>
  <si>
    <t>PRIHODI POSLOVANJA PREMA IZVORIMA FINANCIRANJA</t>
  </si>
  <si>
    <t>RASHODI POSLOVANJA PREMA IZVORIMA FINANCIRANJA</t>
  </si>
  <si>
    <t>Brojčana oznaka i naziv</t>
  </si>
  <si>
    <t>5 Pomoći</t>
  </si>
  <si>
    <t>4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</si>
  <si>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</si>
  <si>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</si>
  <si>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</si>
  <si>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</si>
  <si>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B. RAČUN FINANCIRANJA PREMA EKONOMSKOJ KLASIFIKACIJI</t>
  </si>
  <si>
    <t>B. RAČUN FINANCIRANJA PREMA IZVORIMA FINANCIRANJA</t>
  </si>
  <si>
    <t>PRIMICI UKUPNO</t>
  </si>
  <si>
    <t>8 Namjenski primici od zaduživanja</t>
  </si>
  <si>
    <t xml:space="preserve">  81 Namjenski primici od zaduživanja</t>
  </si>
  <si>
    <t>IZDACI UKUPNO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</si>
  <si>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</si>
  <si>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</si>
  <si>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</si>
  <si>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</si>
  <si>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</si>
  <si>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</si>
  <si>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</si>
  <si>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</si>
  <si>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</si>
  <si>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Izvršenje 2023.*</t>
  </si>
  <si>
    <t>Plan 2024.</t>
  </si>
  <si>
    <t>Proračun za 2025.</t>
  </si>
  <si>
    <t>Projekcija proračuna
za 2027.</t>
  </si>
  <si>
    <t>Izvršenje 2023.</t>
  </si>
  <si>
    <t>Plan za 2025.</t>
  </si>
  <si>
    <t>Projekcija 
za 2027.</t>
  </si>
  <si>
    <t>FINANCIJSKI PLAN DJEČJEG VRTIĆA "BREGUNICA" NOVO VIRJE 
ZA 2025. I PROJEKCIJA ZA 2026. I 2027. GODINU</t>
  </si>
  <si>
    <t>Prihodi od upravnih i sministrativnih pristojbi, pristojbi po posebnim propisima i inaknadama</t>
  </si>
  <si>
    <t xml:space="preserve">Prihodi od prodaje proizvoda i robe te pruženih usluga, prihoda od donacija </t>
  </si>
  <si>
    <t>Financijski rashodi</t>
  </si>
  <si>
    <t xml:space="preserve">  01 Opći prihodi i primici</t>
  </si>
  <si>
    <t xml:space="preserve">  04  Prihodi za posebne namjene</t>
  </si>
  <si>
    <t xml:space="preserve">  05 Pomoći</t>
  </si>
  <si>
    <t>6 Donacije</t>
  </si>
  <si>
    <t>06 Donacije</t>
  </si>
  <si>
    <t xml:space="preserve"> 01 Opći prihodi i primici</t>
  </si>
  <si>
    <t>09 Obrazovanje</t>
  </si>
  <si>
    <t>091 Predškolsko i osnovno obrazovanje</t>
  </si>
  <si>
    <t>0911 Predškolsko obrazovanje</t>
  </si>
  <si>
    <t>Dječji vrtić Bregunica Novo Virje</t>
  </si>
  <si>
    <t>PROGRAM 1011</t>
  </si>
  <si>
    <t>Jedinstveni upravni odjel</t>
  </si>
  <si>
    <t>RAZDJELl 002</t>
  </si>
  <si>
    <t>GLAVA 00206</t>
  </si>
  <si>
    <t>Javne potrebe u obrazovanju</t>
  </si>
  <si>
    <t>Izvor financiranja: 01</t>
  </si>
  <si>
    <t>Izvor financiranja: 04</t>
  </si>
  <si>
    <t>Izvor financiranja: 05</t>
  </si>
  <si>
    <t>Izvor financiranja: 06</t>
  </si>
  <si>
    <t>Program Predškolskpg odgoja i obrazovanja</t>
  </si>
  <si>
    <t>Aktivnost A101101</t>
  </si>
  <si>
    <t>Predškolski odgoj DV "Bregunica"</t>
  </si>
  <si>
    <t>Izvor financiranja 01</t>
  </si>
  <si>
    <t>Opći prihodi i primici</t>
  </si>
  <si>
    <t>Prihodi za posebne namjene</t>
  </si>
  <si>
    <t>Pomoći</t>
  </si>
  <si>
    <t>Donacije</t>
  </si>
  <si>
    <t>Izvor financiranja 04</t>
  </si>
  <si>
    <t>Izvor financiranja 05</t>
  </si>
  <si>
    <t>Izvor financiranja 06</t>
  </si>
  <si>
    <t>Rashodi za nabsavu proizvedene dugotrajne imovine</t>
  </si>
  <si>
    <t xml:space="preserve">Članak 2. </t>
  </si>
  <si>
    <t xml:space="preserve">Članak 3. </t>
  </si>
  <si>
    <t>Članak 4.</t>
  </si>
  <si>
    <t>III. ZAVRŠNA ODREDBA</t>
  </si>
  <si>
    <t xml:space="preserve">Članak 5. </t>
  </si>
  <si>
    <t>UPRAVNO VIJEĆE DJEČJEG VRTIĆA "BREGUNICA" NOVO VIRJE</t>
  </si>
  <si>
    <t xml:space="preserve">Članak 1. </t>
  </si>
  <si>
    <t xml:space="preserve">                   Procijenjeni preneseni manjak prihoda poslovanja iz prethodne godine iznosi 8.679,34 eura i u cijelosti se planira pokriti u slijedećoj proračunskoj 2025. godini. Sukladno navedenom, vrtić nije u obvezi postupiti po članku 37. Zakona o proračunu ( Narodne novine 144/21.) u svezi izrade višegodišnjeg plana uratvoteženja.</t>
  </si>
  <si>
    <t xml:space="preserve">                   Financijski plan smatra se usvojenim ako ga Upravno vijeće Dječjeg vrtića "Bregunica" donese većinom glasova, uz suglasnot Općinskog vijeća Općine Novo Virje i pod uvjetom da je isti sadržan u Proračunu Općine Novo Virje za 2025. i projekcijama za 2026. i 2027. godinu.</t>
  </si>
  <si>
    <t xml:space="preserve">                  Obrazloženje Financijskog plana Dječjeg vrtića "Bregunica" Novo Virje za 2025. godinu čini sastavni dio ovog Financijskog plana.</t>
  </si>
  <si>
    <t xml:space="preserve">                  Financijski plan stupa na snagu danom objave na oglasnoj poči Dječjeg vrtića "Bregunica" Novo Virje, a primjenjuje se od 01. siječnja 2025. godine.</t>
  </si>
  <si>
    <t>KLASA: 400-02/24-01/03</t>
  </si>
  <si>
    <t>URBROJ: 2137-94-24-01</t>
  </si>
  <si>
    <t xml:space="preserve">           Na temelju članka 38. Zakona o proračunu ("Narodne Novine" broj 144/21), članka 36. Zakona o ustanovama (Narodne novine broj: 76/93, 29/97, 47/99, 35/08 i 127/19.) i članka 54. Satatuta Dječjeg vrtića Bregunica Novo Virje, Upravno vijeće Dječjeg vrtića Bregunica na 24. sjednici održanoj 31. prosinca 2024. godine donijelo je  </t>
  </si>
  <si>
    <t xml:space="preserve">U Novom Virju, 31. prosinac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</si>
</sst>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color theme="1"/>
      <name val="Arial"/>
      <family val="2"/>
      <charset val="238"/>
    </font>
    <font>
      <i/>
      <sz val="11"/>
      <color indexed="8"/>
      <name val="Arial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3" fontId="2" fillId="2" borderId="4" xfId="0" applyNumberFormat="1" applyFont="1" applyFill="1" applyBorder="1" applyAlignment="1">
      <alignment horizontal="right"/>
    </xf>
    <xf numFmtId="3" fontId="2" fillId="2" borderId="3" xfId="0" applyNumberFormat="1" applyFont="1" applyFill="1" applyBorder="1" applyAlignment="1">
      <alignment horizontal="right"/>
    </xf>
    <xf numFmtId="3" fontId="2" fillId="2" borderId="3" xfId="0" applyNumberFormat="1" applyFont="1" applyFill="1" applyBorder="1" applyAlignment="1" applyProtection="1">
      <alignment horizontal="right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 wrapText="1"/>
    </xf>
    <xf numFmtId="0" fontId="1" fillId="0" borderId="0" xfId="0" quotePrefix="1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vertical="center" wrapText="1"/>
    </xf>
    <xf numFmtId="0" fontId="5" fillId="0" borderId="1" xfId="0" quotePrefix="1" applyFont="1" applyBorder="1" applyAlignment="1">
      <alignment horizontal="left" wrapText="1"/>
    </xf>
    <xf numFmtId="0" fontId="5" fillId="0" borderId="2" xfId="0" quotePrefix="1" applyFont="1" applyBorder="1" applyAlignment="1">
      <alignment horizontal="left" wrapText="1"/>
    </xf>
    <xf numFmtId="0" fontId="5" fillId="0" borderId="2" xfId="0" quotePrefix="1" applyFont="1" applyBorder="1" applyAlignment="1">
      <alignment horizontal="center" wrapText="1"/>
    </xf>
    <xf numFmtId="0" fontId="5" fillId="0" borderId="2" xfId="0" quotePrefix="1" applyNumberFormat="1" applyFont="1" applyFill="1" applyBorder="1" applyAlignment="1" applyProtection="1">
      <alignment horizontal="left"/>
    </xf>
    <xf numFmtId="0" fontId="8" fillId="3" borderId="1" xfId="0" applyFont="1" applyFill="1" applyBorder="1" applyAlignment="1">
      <alignment horizontal="left" vertical="center"/>
    </xf>
    <xf numFmtId="0" fontId="14" fillId="0" borderId="0" xfId="0" quotePrefix="1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6" fillId="3" borderId="2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4" fontId="5" fillId="3" borderId="3" xfId="0" applyNumberFormat="1" applyFont="1" applyFill="1" applyBorder="1" applyAlignment="1">
      <alignment horizontal="right"/>
    </xf>
    <xf numFmtId="4" fontId="5" fillId="0" borderId="3" xfId="0" applyNumberFormat="1" applyFont="1" applyFill="1" applyBorder="1" applyAlignment="1">
      <alignment horizontal="right"/>
    </xf>
    <xf numFmtId="4" fontId="5" fillId="0" borderId="3" xfId="0" applyNumberFormat="1" applyFont="1" applyFill="1" applyBorder="1" applyAlignment="1" applyProtection="1">
      <alignment horizontal="right" wrapText="1"/>
    </xf>
    <xf numFmtId="4" fontId="5" fillId="0" borderId="3" xfId="0" applyNumberFormat="1" applyFont="1" applyBorder="1" applyAlignment="1">
      <alignment horizontal="right"/>
    </xf>
    <xf numFmtId="4" fontId="8" fillId="4" borderId="1" xfId="0" quotePrefix="1" applyNumberFormat="1" applyFont="1" applyFill="1" applyBorder="1" applyAlignment="1">
      <alignment horizontal="right"/>
    </xf>
    <xf numFmtId="4" fontId="8" fillId="4" borderId="3" xfId="0" applyNumberFormat="1" applyFont="1" applyFill="1" applyBorder="1" applyAlignment="1" applyProtection="1">
      <alignment horizontal="right" wrapText="1"/>
    </xf>
    <xf numFmtId="4" fontId="8" fillId="3" borderId="1" xfId="0" quotePrefix="1" applyNumberFormat="1" applyFont="1" applyFill="1" applyBorder="1" applyAlignment="1">
      <alignment horizontal="right"/>
    </xf>
    <xf numFmtId="4" fontId="8" fillId="3" borderId="3" xfId="0" quotePrefix="1" applyNumberFormat="1" applyFont="1" applyFill="1" applyBorder="1" applyAlignment="1">
      <alignment horizontal="right"/>
    </xf>
    <xf numFmtId="4" fontId="5" fillId="3" borderId="1" xfId="0" quotePrefix="1" applyNumberFormat="1" applyFont="1" applyFill="1" applyBorder="1" applyAlignment="1">
      <alignment horizontal="right"/>
    </xf>
    <xf numFmtId="4" fontId="5" fillId="3" borderId="3" xfId="0" quotePrefix="1" applyNumberFormat="1" applyFont="1" applyFill="1" applyBorder="1" applyAlignment="1">
      <alignment horizontal="right"/>
    </xf>
    <xf numFmtId="0" fontId="10" fillId="0" borderId="0" xfId="0" applyFont="1"/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4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center" vertical="center" wrapText="1"/>
    </xf>
    <xf numFmtId="4" fontId="4" fillId="0" borderId="3" xfId="0" applyNumberFormat="1" applyFont="1" applyFill="1" applyBorder="1" applyAlignment="1" applyProtection="1">
      <alignment horizontal="center" vertical="center" wrapText="1"/>
    </xf>
    <xf numFmtId="0" fontId="13" fillId="2" borderId="3" xfId="0" applyNumberFormat="1" applyFont="1" applyFill="1" applyBorder="1" applyAlignment="1" applyProtection="1">
      <alignment horizontal="left" vertical="center" wrapText="1"/>
    </xf>
    <xf numFmtId="4" fontId="4" fillId="2" borderId="4" xfId="0" applyNumberFormat="1" applyFont="1" applyFill="1" applyBorder="1" applyAlignment="1">
      <alignment horizontal="right"/>
    </xf>
    <xf numFmtId="4" fontId="4" fillId="2" borderId="3" xfId="0" applyNumberFormat="1" applyFont="1" applyFill="1" applyBorder="1" applyAlignment="1">
      <alignment horizontal="right"/>
    </xf>
    <xf numFmtId="0" fontId="16" fillId="2" borderId="3" xfId="0" applyNumberFormat="1" applyFont="1" applyFill="1" applyBorder="1" applyAlignment="1" applyProtection="1">
      <alignment horizontal="left" vertical="center" wrapText="1"/>
    </xf>
    <xf numFmtId="4" fontId="9" fillId="2" borderId="4" xfId="0" applyNumberFormat="1" applyFont="1" applyFill="1" applyBorder="1" applyAlignment="1">
      <alignment horizontal="right"/>
    </xf>
    <xf numFmtId="4" fontId="9" fillId="2" borderId="3" xfId="0" applyNumberFormat="1" applyFont="1" applyFill="1" applyBorder="1" applyAlignment="1">
      <alignment horizontal="right"/>
    </xf>
    <xf numFmtId="0" fontId="16" fillId="2" borderId="3" xfId="0" quotePrefix="1" applyFont="1" applyFill="1" applyBorder="1" applyAlignment="1">
      <alignment horizontal="left" vertical="center"/>
    </xf>
    <xf numFmtId="0" fontId="17" fillId="2" borderId="3" xfId="0" quotePrefix="1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3" xfId="0" applyNumberFormat="1" applyFont="1" applyFill="1" applyBorder="1" applyAlignment="1" applyProtection="1">
      <alignment horizontal="left" vertical="center"/>
    </xf>
    <xf numFmtId="0" fontId="13" fillId="2" borderId="3" xfId="0" applyNumberFormat="1" applyFont="1" applyFill="1" applyBorder="1" applyAlignment="1" applyProtection="1">
      <alignment vertical="center" wrapText="1"/>
    </xf>
    <xf numFmtId="0" fontId="16" fillId="2" borderId="3" xfId="0" applyNumberFormat="1" applyFont="1" applyFill="1" applyBorder="1" applyAlignment="1" applyProtection="1">
      <alignment vertical="center" wrapText="1"/>
    </xf>
    <xf numFmtId="4" fontId="9" fillId="2" borderId="3" xfId="0" applyNumberFormat="1" applyFont="1" applyFill="1" applyBorder="1" applyAlignment="1" applyProtection="1">
      <alignment horizontal="right" wrapText="1"/>
    </xf>
    <xf numFmtId="0" fontId="0" fillId="0" borderId="0" xfId="0" applyFont="1"/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17" fillId="2" borderId="3" xfId="0" quotePrefix="1" applyFont="1" applyFill="1" applyBorder="1" applyAlignment="1">
      <alignment horizontal="left" vertical="center"/>
    </xf>
    <xf numFmtId="3" fontId="9" fillId="2" borderId="3" xfId="0" applyNumberFormat="1" applyFont="1" applyFill="1" applyBorder="1" applyAlignment="1">
      <alignment horizontal="right"/>
    </xf>
    <xf numFmtId="3" fontId="9" fillId="2" borderId="4" xfId="0" applyNumberFormat="1" applyFont="1" applyFill="1" applyBorder="1" applyAlignment="1">
      <alignment horizontal="right"/>
    </xf>
    <xf numFmtId="3" fontId="9" fillId="2" borderId="3" xfId="0" applyNumberFormat="1" applyFont="1" applyFill="1" applyBorder="1" applyAlignment="1" applyProtection="1">
      <alignment horizontal="right" wrapText="1"/>
    </xf>
    <xf numFmtId="0" fontId="16" fillId="2" borderId="3" xfId="0" applyFont="1" applyFill="1" applyBorder="1" applyAlignment="1">
      <alignment horizontal="left" vertical="center"/>
    </xf>
    <xf numFmtId="0" fontId="20" fillId="0" borderId="0" xfId="0" applyFont="1"/>
    <xf numFmtId="0" fontId="21" fillId="0" borderId="0" xfId="0" applyFont="1"/>
    <xf numFmtId="0" fontId="16" fillId="2" borderId="4" xfId="0" applyNumberFormat="1" applyFont="1" applyFill="1" applyBorder="1" applyAlignment="1" applyProtection="1">
      <alignment horizontal="left" vertical="center" wrapText="1"/>
    </xf>
    <xf numFmtId="0" fontId="22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right" vertical="center"/>
    </xf>
    <xf numFmtId="0" fontId="21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7" fillId="2" borderId="6" xfId="0" quotePrefix="1" applyFont="1" applyFill="1" applyBorder="1" applyAlignment="1">
      <alignment horizontal="left" vertical="center"/>
    </xf>
    <xf numFmtId="4" fontId="9" fillId="2" borderId="7" xfId="0" applyNumberFormat="1" applyFont="1" applyFill="1" applyBorder="1" applyAlignment="1">
      <alignment horizontal="right"/>
    </xf>
    <xf numFmtId="4" fontId="9" fillId="2" borderId="6" xfId="0" applyNumberFormat="1" applyFont="1" applyFill="1" applyBorder="1" applyAlignment="1">
      <alignment horizontal="right"/>
    </xf>
    <xf numFmtId="4" fontId="9" fillId="2" borderId="6" xfId="0" applyNumberFormat="1" applyFont="1" applyFill="1" applyBorder="1" applyAlignment="1" applyProtection="1">
      <alignment horizontal="right" wrapText="1"/>
    </xf>
    <xf numFmtId="0" fontId="13" fillId="2" borderId="3" xfId="0" quotePrefix="1" applyFont="1" applyFill="1" applyBorder="1" applyAlignment="1">
      <alignment horizontal="left" vertical="center"/>
    </xf>
    <xf numFmtId="4" fontId="4" fillId="2" borderId="3" xfId="0" applyNumberFormat="1" applyFont="1" applyFill="1" applyBorder="1" applyAlignment="1" applyProtection="1">
      <alignment horizontal="right" wrapText="1"/>
    </xf>
    <xf numFmtId="4" fontId="4" fillId="0" borderId="3" xfId="0" applyNumberFormat="1" applyFont="1" applyFill="1" applyBorder="1" applyAlignment="1" applyProtection="1">
      <alignment horizontal="right" vertical="center" wrapText="1"/>
    </xf>
    <xf numFmtId="4" fontId="21" fillId="0" borderId="3" xfId="0" applyNumberFormat="1" applyFont="1" applyBorder="1"/>
    <xf numFmtId="4" fontId="24" fillId="0" borderId="3" xfId="0" applyNumberFormat="1" applyFont="1" applyBorder="1"/>
    <xf numFmtId="0" fontId="25" fillId="0" borderId="0" xfId="0" applyFont="1" applyFill="1"/>
    <xf numFmtId="0" fontId="20" fillId="0" borderId="3" xfId="0" applyFont="1" applyBorder="1"/>
    <xf numFmtId="0" fontId="18" fillId="0" borderId="4" xfId="0" applyNumberFormat="1" applyFont="1" applyFill="1" applyBorder="1" applyAlignment="1" applyProtection="1">
      <alignment horizontal="left" vertical="center" wrapText="1"/>
    </xf>
    <xf numFmtId="4" fontId="18" fillId="0" borderId="4" xfId="0" applyNumberFormat="1" applyFont="1" applyFill="1" applyBorder="1" applyAlignment="1" applyProtection="1">
      <alignment horizontal="center" vertical="center" wrapText="1"/>
    </xf>
    <xf numFmtId="4" fontId="18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/>
    <xf numFmtId="0" fontId="27" fillId="5" borderId="4" xfId="0" applyNumberFormat="1" applyFont="1" applyFill="1" applyBorder="1" applyAlignment="1" applyProtection="1">
      <alignment horizontal="left" vertical="center" wrapText="1"/>
    </xf>
    <xf numFmtId="0" fontId="18" fillId="2" borderId="4" xfId="0" applyNumberFormat="1" applyFont="1" applyFill="1" applyBorder="1" applyAlignment="1" applyProtection="1">
      <alignment horizontal="left" vertical="center" wrapText="1"/>
    </xf>
    <xf numFmtId="4" fontId="19" fillId="2" borderId="4" xfId="0" applyNumberFormat="1" applyFont="1" applyFill="1" applyBorder="1" applyAlignment="1">
      <alignment horizontal="right"/>
    </xf>
    <xf numFmtId="4" fontId="19" fillId="2" borderId="3" xfId="0" applyNumberFormat="1" applyFont="1" applyFill="1" applyBorder="1" applyAlignment="1">
      <alignment horizontal="right"/>
    </xf>
    <xf numFmtId="4" fontId="18" fillId="2" borderId="4" xfId="0" applyNumberFormat="1" applyFont="1" applyFill="1" applyBorder="1" applyAlignment="1">
      <alignment horizontal="right"/>
    </xf>
    <xf numFmtId="4" fontId="18" fillId="2" borderId="3" xfId="0" applyNumberFormat="1" applyFont="1" applyFill="1" applyBorder="1" applyAlignment="1">
      <alignment horizontal="right"/>
    </xf>
    <xf numFmtId="4" fontId="27" fillId="5" borderId="4" xfId="0" applyNumberFormat="1" applyFont="1" applyFill="1" applyBorder="1" applyAlignment="1">
      <alignment horizontal="right"/>
    </xf>
    <xf numFmtId="4" fontId="27" fillId="5" borderId="3" xfId="0" applyNumberFormat="1" applyFont="1" applyFill="1" applyBorder="1" applyAlignment="1">
      <alignment horizontal="right"/>
    </xf>
    <xf numFmtId="4" fontId="27" fillId="5" borderId="3" xfId="0" applyNumberFormat="1" applyFont="1" applyFill="1" applyBorder="1" applyAlignment="1" applyProtection="1">
      <alignment horizontal="right" wrapText="1"/>
    </xf>
    <xf numFmtId="4" fontId="18" fillId="2" borderId="3" xfId="0" applyNumberFormat="1" applyFont="1" applyFill="1" applyBorder="1" applyAlignment="1" applyProtection="1">
      <alignment horizontal="right" wrapText="1"/>
    </xf>
    <xf numFmtId="0" fontId="19" fillId="2" borderId="4" xfId="0" applyNumberFormat="1" applyFont="1" applyFill="1" applyBorder="1" applyAlignment="1" applyProtection="1">
      <alignment horizontal="left" vertical="center" wrapText="1"/>
    </xf>
    <xf numFmtId="4" fontId="19" fillId="2" borderId="3" xfId="0" applyNumberFormat="1" applyFont="1" applyFill="1" applyBorder="1" applyAlignment="1" applyProtection="1">
      <alignment horizontal="right" wrapText="1"/>
    </xf>
    <xf numFmtId="0" fontId="26" fillId="5" borderId="3" xfId="0" applyFont="1" applyFill="1" applyBorder="1"/>
    <xf numFmtId="0" fontId="22" fillId="0" borderId="3" xfId="0" applyFont="1" applyBorder="1"/>
    <xf numFmtId="0" fontId="19" fillId="2" borderId="7" xfId="0" applyNumberFormat="1" applyFont="1" applyFill="1" applyBorder="1" applyAlignment="1" applyProtection="1">
      <alignment horizontal="left" vertical="center" wrapText="1"/>
    </xf>
    <xf numFmtId="0" fontId="27" fillId="5" borderId="3" xfId="0" applyNumberFormat="1" applyFont="1" applyFill="1" applyBorder="1" applyAlignment="1" applyProtection="1">
      <alignment horizontal="left" vertical="center" wrapText="1"/>
    </xf>
    <xf numFmtId="4" fontId="26" fillId="5" borderId="3" xfId="0" applyNumberFormat="1" applyFont="1" applyFill="1" applyBorder="1"/>
    <xf numFmtId="0" fontId="18" fillId="2" borderId="3" xfId="0" applyNumberFormat="1" applyFont="1" applyFill="1" applyBorder="1" applyAlignment="1" applyProtection="1">
      <alignment horizontal="left" vertical="center" wrapText="1"/>
    </xf>
    <xf numFmtId="4" fontId="22" fillId="0" borderId="3" xfId="0" applyNumberFormat="1" applyFont="1" applyBorder="1"/>
    <xf numFmtId="0" fontId="19" fillId="2" borderId="3" xfId="0" applyNumberFormat="1" applyFont="1" applyFill="1" applyBorder="1" applyAlignment="1" applyProtection="1">
      <alignment horizontal="left" vertical="center" wrapText="1"/>
    </xf>
    <xf numFmtId="4" fontId="20" fillId="0" borderId="3" xfId="0" applyNumberFormat="1" applyFont="1" applyBorder="1"/>
    <xf numFmtId="4" fontId="27" fillId="5" borderId="4" xfId="0" applyNumberFormat="1" applyFont="1" applyFill="1" applyBorder="1" applyAlignment="1" applyProtection="1">
      <alignment horizontal="right" vertical="center" wrapText="1"/>
    </xf>
    <xf numFmtId="4" fontId="18" fillId="0" borderId="4" xfId="0" applyNumberFormat="1" applyFont="1" applyFill="1" applyBorder="1" applyAlignment="1" applyProtection="1">
      <alignment horizontal="right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4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8" fillId="3" borderId="4" xfId="0" applyNumberFormat="1" applyFont="1" applyFill="1" applyBorder="1" applyAlignment="1" applyProtection="1">
      <alignment horizontal="center" vertical="center" wrapText="1"/>
    </xf>
    <xf numFmtId="0" fontId="18" fillId="3" borderId="3" xfId="0" applyNumberFormat="1" applyFont="1" applyFill="1" applyBorder="1" applyAlignment="1" applyProtection="1">
      <alignment horizontal="center" vertical="center" wrapText="1"/>
    </xf>
    <xf numFmtId="4" fontId="27" fillId="5" borderId="3" xfId="0" applyNumberFormat="1" applyFont="1" applyFill="1" applyBorder="1" applyAlignment="1" applyProtection="1">
      <alignment horizontal="right" vertical="center" wrapText="1"/>
    </xf>
    <xf numFmtId="4" fontId="18" fillId="0" borderId="3" xfId="0" applyNumberFormat="1" applyFont="1" applyFill="1" applyBorder="1" applyAlignment="1" applyProtection="1">
      <alignment horizontal="right" vertical="center" wrapText="1"/>
    </xf>
    <xf numFmtId="4" fontId="21" fillId="0" borderId="0" xfId="0" applyNumberFormat="1" applyFont="1"/>
    <xf numFmtId="0" fontId="28" fillId="0" borderId="0" xfId="0" applyFont="1" applyFill="1" applyAlignment="1">
      <alignment horizont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>
      <alignment horizontal="left" vertical="center"/>
    </xf>
    <xf numFmtId="0" fontId="6" fillId="0" borderId="2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 wrapText="1"/>
    </xf>
    <xf numFmtId="0" fontId="21" fillId="0" borderId="0" xfId="0" applyFont="1" applyAlignment="1">
      <alignment wrapText="1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vertical="center" wrapText="1"/>
    </xf>
    <xf numFmtId="0" fontId="6" fillId="3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vertical="center" wrapText="1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11" fillId="0" borderId="0" xfId="0" applyNumberFormat="1" applyFont="1" applyFill="1" applyBorder="1" applyAlignment="1" applyProtection="1">
      <alignment wrapText="1"/>
    </xf>
    <xf numFmtId="0" fontId="12" fillId="0" borderId="0" xfId="0" applyNumberFormat="1" applyFont="1" applyFill="1" applyBorder="1" applyAlignment="1" applyProtection="1">
      <alignment wrapText="1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0" fontId="8" fillId="4" borderId="2" xfId="0" applyNumberFormat="1" applyFont="1" applyFill="1" applyBorder="1" applyAlignment="1" applyProtection="1">
      <alignment horizontal="left" vertical="center" wrapText="1"/>
    </xf>
    <xf numFmtId="0" fontId="8" fillId="4" borderId="4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8" fillId="3" borderId="4" xfId="0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8" fillId="2" borderId="1" xfId="0" applyNumberFormat="1" applyFont="1" applyFill="1" applyBorder="1" applyAlignment="1" applyProtection="1">
      <alignment horizontal="left" vertical="center" wrapText="1"/>
    </xf>
    <xf numFmtId="0" fontId="18" fillId="2" borderId="2" xfId="0" applyNumberFormat="1" applyFont="1" applyFill="1" applyBorder="1" applyAlignment="1" applyProtection="1">
      <alignment horizontal="left" vertical="center" wrapText="1"/>
    </xf>
    <xf numFmtId="0" fontId="18" fillId="2" borderId="4" xfId="0" applyNumberFormat="1" applyFont="1" applyFill="1" applyBorder="1" applyAlignment="1" applyProtection="1">
      <alignment horizontal="left" vertical="center" wrapText="1"/>
    </xf>
    <xf numFmtId="0" fontId="19" fillId="2" borderId="1" xfId="0" applyNumberFormat="1" applyFont="1" applyFill="1" applyBorder="1" applyAlignment="1" applyProtection="1">
      <alignment horizontal="left" vertical="center" wrapText="1" indent="1"/>
    </xf>
    <xf numFmtId="0" fontId="19" fillId="2" borderId="2" xfId="0" applyNumberFormat="1" applyFont="1" applyFill="1" applyBorder="1" applyAlignment="1" applyProtection="1">
      <alignment horizontal="left" vertical="center" wrapText="1" indent="1"/>
    </xf>
    <xf numFmtId="0" fontId="19" fillId="2" borderId="4" xfId="0" applyNumberFormat="1" applyFont="1" applyFill="1" applyBorder="1" applyAlignment="1" applyProtection="1">
      <alignment horizontal="left" vertical="center" wrapText="1" indent="1"/>
    </xf>
    <xf numFmtId="0" fontId="27" fillId="5" borderId="1" xfId="0" applyNumberFormat="1" applyFont="1" applyFill="1" applyBorder="1" applyAlignment="1" applyProtection="1">
      <alignment horizontal="left" vertical="center" wrapText="1"/>
    </xf>
    <xf numFmtId="0" fontId="27" fillId="5" borderId="2" xfId="0" applyNumberFormat="1" applyFont="1" applyFill="1" applyBorder="1" applyAlignment="1" applyProtection="1">
      <alignment horizontal="left" vertical="center" wrapText="1"/>
    </xf>
    <xf numFmtId="0" fontId="27" fillId="5" borderId="4" xfId="0" applyNumberFormat="1" applyFont="1" applyFill="1" applyBorder="1" applyAlignment="1" applyProtection="1">
      <alignment horizontal="left" vertical="center" wrapText="1"/>
    </xf>
    <xf numFmtId="0" fontId="18" fillId="3" borderId="1" xfId="0" applyNumberFormat="1" applyFont="1" applyFill="1" applyBorder="1" applyAlignment="1" applyProtection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left" vertical="center" wrapText="1"/>
    </xf>
    <xf numFmtId="0" fontId="18" fillId="0" borderId="2" xfId="0" applyNumberFormat="1" applyFont="1" applyFill="1" applyBorder="1" applyAlignment="1" applyProtection="1">
      <alignment horizontal="left" vertical="center" wrapText="1"/>
    </xf>
    <xf numFmtId="0" fontId="18" fillId="0" borderId="4" xfId="0" applyNumberFormat="1" applyFont="1" applyFill="1" applyBorder="1" applyAlignment="1" applyProtection="1">
      <alignment horizontal="left" vertical="center" wrapText="1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sqref="A1:J1"/>
    </sheetView>
  </sheetViews>
  <sheetFormatPr defaultRowHeight="14.25" x14ac:dyDescent="0.2"/>
  <cols>
    <col min="1" max="4" width="9.140625" style="75"/>
    <col min="5" max="10" width="25.28515625" style="75" customWidth="1"/>
    <col min="11" max="16384" width="9.140625" style="75"/>
  </cols>
  <sheetData>
    <row r="1" spans="1:10" ht="39" customHeight="1" x14ac:dyDescent="0.2">
      <c r="A1" s="129" t="s">
        <v>122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ht="18" customHeight="1" x14ac:dyDescent="0.2"/>
    <row r="3" spans="1:10" ht="42" customHeight="1" x14ac:dyDescent="0.2">
      <c r="A3" s="130" t="s">
        <v>74</v>
      </c>
      <c r="B3" s="130"/>
      <c r="C3" s="130"/>
      <c r="D3" s="130"/>
      <c r="E3" s="130"/>
      <c r="F3" s="130"/>
      <c r="G3" s="130"/>
      <c r="H3" s="130"/>
      <c r="I3" s="130"/>
      <c r="J3" s="130"/>
    </row>
    <row r="4" spans="1:10" ht="18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5.75" x14ac:dyDescent="0.2">
      <c r="A5" s="130" t="s">
        <v>18</v>
      </c>
      <c r="B5" s="130"/>
      <c r="C5" s="130"/>
      <c r="D5" s="130"/>
      <c r="E5" s="130"/>
      <c r="F5" s="130"/>
      <c r="G5" s="130"/>
      <c r="H5" s="130"/>
      <c r="I5" s="133"/>
      <c r="J5" s="133"/>
    </row>
    <row r="6" spans="1:10" ht="15.75" x14ac:dyDescent="0.2">
      <c r="A6" s="34"/>
      <c r="B6" s="34"/>
      <c r="C6" s="34"/>
      <c r="D6" s="34"/>
      <c r="E6" s="34"/>
      <c r="F6" s="34"/>
      <c r="G6" s="34"/>
      <c r="H6" s="34"/>
      <c r="I6" s="35"/>
      <c r="J6" s="35"/>
    </row>
    <row r="7" spans="1:10" ht="15.75" x14ac:dyDescent="0.2">
      <c r="A7" s="130" t="s">
        <v>115</v>
      </c>
      <c r="B7" s="130"/>
      <c r="C7" s="130"/>
      <c r="D7" s="130"/>
      <c r="E7" s="130"/>
      <c r="F7" s="130"/>
      <c r="G7" s="130"/>
      <c r="H7" s="130"/>
      <c r="I7" s="130"/>
      <c r="J7" s="130"/>
    </row>
    <row r="8" spans="1:10" ht="18" x14ac:dyDescent="0.2">
      <c r="A8" s="16"/>
      <c r="B8" s="16"/>
      <c r="C8" s="16"/>
      <c r="D8" s="16"/>
      <c r="E8" s="16"/>
      <c r="F8" s="16"/>
      <c r="G8" s="16"/>
      <c r="H8" s="16"/>
      <c r="I8" s="5"/>
      <c r="J8" s="5"/>
    </row>
    <row r="9" spans="1:10" ht="15" x14ac:dyDescent="0.2">
      <c r="A9" s="130" t="s">
        <v>24</v>
      </c>
      <c r="B9" s="134"/>
      <c r="C9" s="134"/>
      <c r="D9" s="134"/>
      <c r="E9" s="134"/>
      <c r="F9" s="134"/>
      <c r="G9" s="134"/>
      <c r="H9" s="134"/>
      <c r="I9" s="134"/>
      <c r="J9" s="134"/>
    </row>
    <row r="10" spans="1:10" ht="18" x14ac:dyDescent="0.25">
      <c r="A10" s="1"/>
      <c r="B10" s="2"/>
      <c r="C10" s="2"/>
      <c r="D10" s="2"/>
      <c r="E10" s="6"/>
      <c r="F10" s="78"/>
      <c r="G10" s="78"/>
      <c r="H10" s="78"/>
      <c r="I10" s="78"/>
      <c r="J10" s="79" t="s">
        <v>32</v>
      </c>
    </row>
    <row r="11" spans="1:10" ht="25.5" x14ac:dyDescent="0.2">
      <c r="A11" s="18"/>
      <c r="B11" s="19"/>
      <c r="C11" s="19"/>
      <c r="D11" s="20"/>
      <c r="E11" s="21"/>
      <c r="F11" s="3" t="s">
        <v>67</v>
      </c>
      <c r="G11" s="3" t="s">
        <v>68</v>
      </c>
      <c r="H11" s="3" t="s">
        <v>69</v>
      </c>
      <c r="I11" s="3" t="s">
        <v>40</v>
      </c>
      <c r="J11" s="3" t="s">
        <v>70</v>
      </c>
    </row>
    <row r="12" spans="1:10" x14ac:dyDescent="0.2">
      <c r="A12" s="135" t="s">
        <v>0</v>
      </c>
      <c r="B12" s="136"/>
      <c r="C12" s="136"/>
      <c r="D12" s="136"/>
      <c r="E12" s="137"/>
      <c r="F12" s="37">
        <f>F13+F14</f>
        <v>143321.66</v>
      </c>
      <c r="G12" s="37">
        <f t="shared" ref="G12:J12" si="0">G13+G14</f>
        <v>188215.29</v>
      </c>
      <c r="H12" s="37">
        <f t="shared" si="0"/>
        <v>238979.34</v>
      </c>
      <c r="I12" s="37">
        <f t="shared" si="0"/>
        <v>231300</v>
      </c>
      <c r="J12" s="37">
        <f t="shared" si="0"/>
        <v>232410</v>
      </c>
    </row>
    <row r="13" spans="1:10" x14ac:dyDescent="0.2">
      <c r="A13" s="138" t="s">
        <v>34</v>
      </c>
      <c r="B13" s="139"/>
      <c r="C13" s="139"/>
      <c r="D13" s="139"/>
      <c r="E13" s="132"/>
      <c r="F13" s="38">
        <f>' Račun prihoda i rashoda'!D11</f>
        <v>143321.66</v>
      </c>
      <c r="G13" s="38">
        <f>' Račun prihoda i rashoda'!E11</f>
        <v>188215.29</v>
      </c>
      <c r="H13" s="38">
        <f>' Račun prihoda i rashoda'!F11</f>
        <v>238979.34</v>
      </c>
      <c r="I13" s="38">
        <f>' Račun prihoda i rashoda'!G11</f>
        <v>231300</v>
      </c>
      <c r="J13" s="38">
        <f>' Račun prihoda i rashoda'!H11</f>
        <v>232410</v>
      </c>
    </row>
    <row r="14" spans="1:10" x14ac:dyDescent="0.2">
      <c r="A14" s="140" t="s">
        <v>35</v>
      </c>
      <c r="B14" s="132"/>
      <c r="C14" s="132"/>
      <c r="D14" s="132"/>
      <c r="E14" s="132"/>
      <c r="F14" s="38">
        <f>' Račun prihoda i rashoda'!D16</f>
        <v>0</v>
      </c>
      <c r="G14" s="38">
        <f>' Račun prihoda i rashoda'!E16</f>
        <v>0</v>
      </c>
      <c r="H14" s="38">
        <f>' Račun prihoda i rashoda'!F16</f>
        <v>0</v>
      </c>
      <c r="I14" s="38">
        <f>' Račun prihoda i rashoda'!G16</f>
        <v>0</v>
      </c>
      <c r="J14" s="38">
        <f>' Račun prihoda i rashoda'!H16</f>
        <v>0</v>
      </c>
    </row>
    <row r="15" spans="1:10" x14ac:dyDescent="0.2">
      <c r="A15" s="22" t="s">
        <v>1</v>
      </c>
      <c r="B15" s="33"/>
      <c r="C15" s="33"/>
      <c r="D15" s="33"/>
      <c r="E15" s="33"/>
      <c r="F15" s="37">
        <f>F16+F17</f>
        <v>143876.72000000003</v>
      </c>
      <c r="G15" s="37">
        <f t="shared" ref="G15:J15" si="1">G16+G17</f>
        <v>180091</v>
      </c>
      <c r="H15" s="37">
        <f t="shared" si="1"/>
        <v>230300</v>
      </c>
      <c r="I15" s="37">
        <f t="shared" si="1"/>
        <v>231300</v>
      </c>
      <c r="J15" s="37">
        <f t="shared" si="1"/>
        <v>232410</v>
      </c>
    </row>
    <row r="16" spans="1:10" x14ac:dyDescent="0.2">
      <c r="A16" s="141" t="s">
        <v>36</v>
      </c>
      <c r="B16" s="139"/>
      <c r="C16" s="139"/>
      <c r="D16" s="139"/>
      <c r="E16" s="139"/>
      <c r="F16" s="38">
        <f>' Račun prihoda i rashoda'!D30</f>
        <v>143666.12000000002</v>
      </c>
      <c r="G16" s="38">
        <f>' Račun prihoda i rashoda'!E30</f>
        <v>178091</v>
      </c>
      <c r="H16" s="38">
        <f>' Račun prihoda i rashoda'!F30</f>
        <v>228300</v>
      </c>
      <c r="I16" s="38">
        <f>' Račun prihoda i rashoda'!G30</f>
        <v>231300</v>
      </c>
      <c r="J16" s="39">
        <f>' Račun prihoda i rashoda'!H30</f>
        <v>231410</v>
      </c>
    </row>
    <row r="17" spans="1:10" x14ac:dyDescent="0.2">
      <c r="A17" s="131" t="s">
        <v>37</v>
      </c>
      <c r="B17" s="132"/>
      <c r="C17" s="132"/>
      <c r="D17" s="132"/>
      <c r="E17" s="132"/>
      <c r="F17" s="40">
        <f>' Račun prihoda i rashoda'!D34</f>
        <v>210.6</v>
      </c>
      <c r="G17" s="40">
        <f>' Račun prihoda i rashoda'!E34</f>
        <v>2000</v>
      </c>
      <c r="H17" s="40">
        <f>' Račun prihoda i rashoda'!F34</f>
        <v>2000</v>
      </c>
      <c r="I17" s="40">
        <f>' Račun prihoda i rashoda'!G34</f>
        <v>0</v>
      </c>
      <c r="J17" s="39">
        <f>' Račun prihoda i rashoda'!H34</f>
        <v>1000</v>
      </c>
    </row>
    <row r="18" spans="1:10" x14ac:dyDescent="0.2">
      <c r="A18" s="142" t="s">
        <v>59</v>
      </c>
      <c r="B18" s="136"/>
      <c r="C18" s="136"/>
      <c r="D18" s="136"/>
      <c r="E18" s="136"/>
      <c r="F18" s="37">
        <f>F12-F15</f>
        <v>-555.06000000002678</v>
      </c>
      <c r="G18" s="37">
        <f t="shared" ref="G18:J18" si="2">G12-G15</f>
        <v>8124.2900000000081</v>
      </c>
      <c r="H18" s="37">
        <f t="shared" si="2"/>
        <v>8679.3399999999965</v>
      </c>
      <c r="I18" s="37">
        <f t="shared" si="2"/>
        <v>0</v>
      </c>
      <c r="J18" s="37">
        <f t="shared" si="2"/>
        <v>0</v>
      </c>
    </row>
    <row r="19" spans="1:10" ht="18" x14ac:dyDescent="0.2">
      <c r="A19" s="16"/>
      <c r="B19" s="14"/>
      <c r="C19" s="14"/>
      <c r="D19" s="14"/>
      <c r="E19" s="14"/>
      <c r="F19" s="14"/>
      <c r="G19" s="14"/>
      <c r="H19" s="15"/>
      <c r="I19" s="15"/>
      <c r="J19" s="15"/>
    </row>
    <row r="20" spans="1:10" ht="15" x14ac:dyDescent="0.2">
      <c r="A20" s="130" t="s">
        <v>25</v>
      </c>
      <c r="B20" s="134"/>
      <c r="C20" s="134"/>
      <c r="D20" s="134"/>
      <c r="E20" s="134"/>
      <c r="F20" s="134"/>
      <c r="G20" s="134"/>
      <c r="H20" s="134"/>
      <c r="I20" s="134"/>
      <c r="J20" s="134"/>
    </row>
    <row r="21" spans="1:10" ht="18" x14ac:dyDescent="0.2">
      <c r="A21" s="16"/>
      <c r="B21" s="14"/>
      <c r="C21" s="14"/>
      <c r="D21" s="14"/>
      <c r="E21" s="14"/>
      <c r="F21" s="14"/>
      <c r="G21" s="14"/>
      <c r="H21" s="15"/>
      <c r="I21" s="15"/>
      <c r="J21" s="15"/>
    </row>
    <row r="22" spans="1:10" ht="25.5" x14ac:dyDescent="0.2">
      <c r="A22" s="18"/>
      <c r="B22" s="19"/>
      <c r="C22" s="19"/>
      <c r="D22" s="20"/>
      <c r="E22" s="21"/>
      <c r="F22" s="3" t="s">
        <v>67</v>
      </c>
      <c r="G22" s="3" t="s">
        <v>68</v>
      </c>
      <c r="H22" s="3" t="s">
        <v>69</v>
      </c>
      <c r="I22" s="3" t="s">
        <v>40</v>
      </c>
      <c r="J22" s="3" t="s">
        <v>70</v>
      </c>
    </row>
    <row r="23" spans="1:10" x14ac:dyDescent="0.2">
      <c r="A23" s="131" t="s">
        <v>38</v>
      </c>
      <c r="B23" s="132"/>
      <c r="C23" s="132"/>
      <c r="D23" s="132"/>
      <c r="E23" s="132"/>
      <c r="F23" s="40">
        <v>0</v>
      </c>
      <c r="G23" s="40">
        <v>0</v>
      </c>
      <c r="H23" s="40">
        <v>0</v>
      </c>
      <c r="I23" s="40">
        <v>0</v>
      </c>
      <c r="J23" s="39">
        <v>0</v>
      </c>
    </row>
    <row r="24" spans="1:10" x14ac:dyDescent="0.2">
      <c r="A24" s="131" t="s">
        <v>39</v>
      </c>
      <c r="B24" s="132"/>
      <c r="C24" s="132"/>
      <c r="D24" s="132"/>
      <c r="E24" s="132"/>
      <c r="F24" s="40">
        <v>0</v>
      </c>
      <c r="G24" s="40">
        <v>0</v>
      </c>
      <c r="H24" s="40">
        <v>0</v>
      </c>
      <c r="I24" s="40">
        <v>0</v>
      </c>
      <c r="J24" s="39">
        <v>0</v>
      </c>
    </row>
    <row r="25" spans="1:10" x14ac:dyDescent="0.2">
      <c r="A25" s="142" t="s">
        <v>2</v>
      </c>
      <c r="B25" s="136"/>
      <c r="C25" s="136"/>
      <c r="D25" s="136"/>
      <c r="E25" s="136"/>
      <c r="F25" s="37">
        <f>F23-F24</f>
        <v>0</v>
      </c>
      <c r="G25" s="37">
        <f t="shared" ref="G25:J25" si="3">G23-G24</f>
        <v>0</v>
      </c>
      <c r="H25" s="37">
        <f t="shared" si="3"/>
        <v>0</v>
      </c>
      <c r="I25" s="37">
        <f t="shared" si="3"/>
        <v>0</v>
      </c>
      <c r="J25" s="37">
        <f t="shared" si="3"/>
        <v>0</v>
      </c>
    </row>
    <row r="26" spans="1:10" x14ac:dyDescent="0.2">
      <c r="A26" s="142" t="s">
        <v>60</v>
      </c>
      <c r="B26" s="136"/>
      <c r="C26" s="136"/>
      <c r="D26" s="136"/>
      <c r="E26" s="136"/>
      <c r="F26" s="37">
        <f>F18+F25</f>
        <v>-555.06000000002678</v>
      </c>
      <c r="G26" s="37">
        <f t="shared" ref="G26:J26" si="4">G18+G25</f>
        <v>8124.2900000000081</v>
      </c>
      <c r="H26" s="37">
        <f t="shared" si="4"/>
        <v>8679.3399999999965</v>
      </c>
      <c r="I26" s="37">
        <f t="shared" si="4"/>
        <v>0</v>
      </c>
      <c r="J26" s="37">
        <f t="shared" si="4"/>
        <v>0</v>
      </c>
    </row>
    <row r="27" spans="1:10" ht="18" x14ac:dyDescent="0.2">
      <c r="A27" s="13"/>
      <c r="B27" s="14"/>
      <c r="C27" s="14"/>
      <c r="D27" s="14"/>
      <c r="E27" s="14"/>
      <c r="F27" s="14"/>
      <c r="G27" s="14"/>
      <c r="H27" s="15"/>
      <c r="I27" s="15"/>
      <c r="J27" s="15"/>
    </row>
    <row r="28" spans="1:10" ht="15" x14ac:dyDescent="0.2">
      <c r="A28" s="130" t="s">
        <v>61</v>
      </c>
      <c r="B28" s="134"/>
      <c r="C28" s="134"/>
      <c r="D28" s="134"/>
      <c r="E28" s="134"/>
      <c r="F28" s="134"/>
      <c r="G28" s="134"/>
      <c r="H28" s="134"/>
      <c r="I28" s="134"/>
      <c r="J28" s="134"/>
    </row>
    <row r="29" spans="1:10" ht="15.75" x14ac:dyDescent="0.2">
      <c r="A29" s="30"/>
      <c r="B29" s="80"/>
      <c r="C29" s="80"/>
      <c r="D29" s="80"/>
      <c r="E29" s="80"/>
      <c r="F29" s="80"/>
      <c r="G29" s="80"/>
      <c r="H29" s="80"/>
      <c r="I29" s="80"/>
      <c r="J29" s="80"/>
    </row>
    <row r="30" spans="1:10" ht="25.5" x14ac:dyDescent="0.2">
      <c r="A30" s="18"/>
      <c r="B30" s="19"/>
      <c r="C30" s="19"/>
      <c r="D30" s="20"/>
      <c r="E30" s="21"/>
      <c r="F30" s="3" t="s">
        <v>67</v>
      </c>
      <c r="G30" s="3" t="s">
        <v>68</v>
      </c>
      <c r="H30" s="3" t="s">
        <v>69</v>
      </c>
      <c r="I30" s="3" t="s">
        <v>40</v>
      </c>
      <c r="J30" s="3" t="s">
        <v>70</v>
      </c>
    </row>
    <row r="31" spans="1:10" ht="15" customHeight="1" x14ac:dyDescent="0.2">
      <c r="A31" s="145" t="s">
        <v>62</v>
      </c>
      <c r="B31" s="146"/>
      <c r="C31" s="146"/>
      <c r="D31" s="146"/>
      <c r="E31" s="147"/>
      <c r="F31" s="41">
        <v>-8124.28</v>
      </c>
      <c r="G31" s="41">
        <v>-8124.29</v>
      </c>
      <c r="H31" s="41">
        <v>-8679.34</v>
      </c>
      <c r="I31" s="41">
        <v>0</v>
      </c>
      <c r="J31" s="42">
        <v>0</v>
      </c>
    </row>
    <row r="32" spans="1:10" ht="15" customHeight="1" x14ac:dyDescent="0.2">
      <c r="A32" s="142" t="s">
        <v>63</v>
      </c>
      <c r="B32" s="136"/>
      <c r="C32" s="136"/>
      <c r="D32" s="136"/>
      <c r="E32" s="136"/>
      <c r="F32" s="43"/>
      <c r="G32" s="43">
        <f t="shared" ref="G32:J32" si="5">G26+G31</f>
        <v>8.1854523159563541E-12</v>
      </c>
      <c r="H32" s="43">
        <f t="shared" si="5"/>
        <v>0</v>
      </c>
      <c r="I32" s="43">
        <f t="shared" si="5"/>
        <v>0</v>
      </c>
      <c r="J32" s="44">
        <f t="shared" si="5"/>
        <v>0</v>
      </c>
    </row>
    <row r="33" spans="1:10" ht="45" customHeight="1" x14ac:dyDescent="0.2">
      <c r="A33" s="135" t="s">
        <v>64</v>
      </c>
      <c r="B33" s="148"/>
      <c r="C33" s="148"/>
      <c r="D33" s="148"/>
      <c r="E33" s="149"/>
      <c r="F33" s="43">
        <f>F18+F25+F31-F32</f>
        <v>-8679.3400000000256</v>
      </c>
      <c r="G33" s="43">
        <f t="shared" ref="G33:J33" si="6">G18+G25+G31-G32</f>
        <v>0</v>
      </c>
      <c r="H33" s="43">
        <f t="shared" si="6"/>
        <v>-3.637978807091713E-12</v>
      </c>
      <c r="I33" s="43">
        <f t="shared" si="6"/>
        <v>0</v>
      </c>
      <c r="J33" s="44">
        <f t="shared" si="6"/>
        <v>0</v>
      </c>
    </row>
    <row r="34" spans="1:10" ht="15.75" x14ac:dyDescent="0.2">
      <c r="A34" s="31"/>
      <c r="B34" s="81"/>
      <c r="C34" s="81"/>
      <c r="D34" s="81"/>
      <c r="E34" s="81"/>
      <c r="F34" s="81"/>
      <c r="G34" s="81"/>
      <c r="H34" s="81"/>
      <c r="I34" s="81"/>
      <c r="J34" s="81"/>
    </row>
    <row r="35" spans="1:10" ht="15.75" x14ac:dyDescent="0.2">
      <c r="A35" s="150" t="s">
        <v>58</v>
      </c>
      <c r="B35" s="150"/>
      <c r="C35" s="150"/>
      <c r="D35" s="150"/>
      <c r="E35" s="150"/>
      <c r="F35" s="150"/>
      <c r="G35" s="150"/>
      <c r="H35" s="150"/>
      <c r="I35" s="150"/>
      <c r="J35" s="150"/>
    </row>
    <row r="36" spans="1:10" ht="18" x14ac:dyDescent="0.2">
      <c r="A36" s="23"/>
      <c r="B36" s="24"/>
      <c r="C36" s="24"/>
      <c r="D36" s="24"/>
      <c r="E36" s="24"/>
      <c r="F36" s="24"/>
      <c r="G36" s="24"/>
      <c r="H36" s="25"/>
      <c r="I36" s="25"/>
      <c r="J36" s="25"/>
    </row>
    <row r="37" spans="1:10" ht="25.5" x14ac:dyDescent="0.2">
      <c r="A37" s="26"/>
      <c r="B37" s="27"/>
      <c r="C37" s="27"/>
      <c r="D37" s="28"/>
      <c r="E37" s="29"/>
      <c r="F37" s="3" t="s">
        <v>67</v>
      </c>
      <c r="G37" s="3" t="s">
        <v>68</v>
      </c>
      <c r="H37" s="3" t="s">
        <v>69</v>
      </c>
      <c r="I37" s="3" t="s">
        <v>40</v>
      </c>
      <c r="J37" s="3" t="s">
        <v>70</v>
      </c>
    </row>
    <row r="38" spans="1:10" x14ac:dyDescent="0.2">
      <c r="A38" s="145" t="s">
        <v>62</v>
      </c>
      <c r="B38" s="146"/>
      <c r="C38" s="146"/>
      <c r="D38" s="146"/>
      <c r="E38" s="147"/>
      <c r="F38" s="41">
        <v>0</v>
      </c>
      <c r="G38" s="41">
        <f>F41</f>
        <v>0</v>
      </c>
      <c r="H38" s="41">
        <f>G41</f>
        <v>0</v>
      </c>
      <c r="I38" s="41">
        <f>H41</f>
        <v>0</v>
      </c>
      <c r="J38" s="42">
        <f>I41</f>
        <v>0</v>
      </c>
    </row>
    <row r="39" spans="1:10" ht="28.5" customHeight="1" x14ac:dyDescent="0.2">
      <c r="A39" s="145" t="s">
        <v>65</v>
      </c>
      <c r="B39" s="146"/>
      <c r="C39" s="146"/>
      <c r="D39" s="146"/>
      <c r="E39" s="147"/>
      <c r="F39" s="41">
        <v>0</v>
      </c>
      <c r="G39" s="41">
        <v>0</v>
      </c>
      <c r="H39" s="41">
        <v>0</v>
      </c>
      <c r="I39" s="41">
        <v>0</v>
      </c>
      <c r="J39" s="42">
        <v>0</v>
      </c>
    </row>
    <row r="40" spans="1:10" x14ac:dyDescent="0.2">
      <c r="A40" s="145" t="s">
        <v>66</v>
      </c>
      <c r="B40" s="151"/>
      <c r="C40" s="151"/>
      <c r="D40" s="151"/>
      <c r="E40" s="152"/>
      <c r="F40" s="41">
        <v>0</v>
      </c>
      <c r="G40" s="41">
        <v>0</v>
      </c>
      <c r="H40" s="41">
        <v>0</v>
      </c>
      <c r="I40" s="41">
        <v>0</v>
      </c>
      <c r="J40" s="42">
        <v>0</v>
      </c>
    </row>
    <row r="41" spans="1:10" ht="15" customHeight="1" x14ac:dyDescent="0.2">
      <c r="A41" s="142" t="s">
        <v>63</v>
      </c>
      <c r="B41" s="136"/>
      <c r="C41" s="136"/>
      <c r="D41" s="136"/>
      <c r="E41" s="136"/>
      <c r="F41" s="45">
        <f>F38-F39+F40</f>
        <v>0</v>
      </c>
      <c r="G41" s="45">
        <f t="shared" ref="G41:J41" si="7">G38-G39+G40</f>
        <v>0</v>
      </c>
      <c r="H41" s="45">
        <f t="shared" si="7"/>
        <v>0</v>
      </c>
      <c r="I41" s="45">
        <f t="shared" si="7"/>
        <v>0</v>
      </c>
      <c r="J41" s="46">
        <f t="shared" si="7"/>
        <v>0</v>
      </c>
    </row>
    <row r="42" spans="1:10" ht="17.25" customHeight="1" x14ac:dyDescent="0.2"/>
    <row r="43" spans="1:10" x14ac:dyDescent="0.2">
      <c r="A43" s="143" t="s">
        <v>33</v>
      </c>
      <c r="B43" s="144"/>
      <c r="C43" s="144"/>
      <c r="D43" s="144"/>
      <c r="E43" s="144"/>
      <c r="F43" s="144"/>
      <c r="G43" s="144"/>
      <c r="H43" s="144"/>
      <c r="I43" s="144"/>
      <c r="J43" s="144"/>
    </row>
    <row r="44" spans="1:10" ht="9" customHeight="1" x14ac:dyDescent="0.2"/>
  </sheetData>
  <mergeCells count="26">
    <mergeCell ref="A43:J43"/>
    <mergeCell ref="A25:E25"/>
    <mergeCell ref="A26:E26"/>
    <mergeCell ref="A28:J28"/>
    <mergeCell ref="A31:E31"/>
    <mergeCell ref="A32:E32"/>
    <mergeCell ref="A33:E33"/>
    <mergeCell ref="A35:J35"/>
    <mergeCell ref="A38:E38"/>
    <mergeCell ref="A39:E39"/>
    <mergeCell ref="A40:E40"/>
    <mergeCell ref="A41:E41"/>
    <mergeCell ref="A1:J1"/>
    <mergeCell ref="A7:J7"/>
    <mergeCell ref="A24:E24"/>
    <mergeCell ref="A3:J3"/>
    <mergeCell ref="A5:J5"/>
    <mergeCell ref="A9:J9"/>
    <mergeCell ref="A12:E12"/>
    <mergeCell ref="A13:E13"/>
    <mergeCell ref="A14:E14"/>
    <mergeCell ref="A16:E16"/>
    <mergeCell ref="A17:E17"/>
    <mergeCell ref="A18:E18"/>
    <mergeCell ref="A20:J20"/>
    <mergeCell ref="A23:E23"/>
  </mergeCell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workbookViewId="0">
      <selection activeCell="A19" sqref="A19:XFD19"/>
    </sheetView>
  </sheetViews>
  <sheetFormatPr defaultRowHeight="15" x14ac:dyDescent="0.2"/>
  <cols>
    <col min="1" max="1" width="7.42578125" style="76" bestFit="1" customWidth="1"/>
    <col min="2" max="2" width="8.42578125" style="76" bestFit="1" customWidth="1"/>
    <col min="3" max="3" width="29.85546875" style="76" customWidth="1"/>
    <col min="4" max="4" width="23.7109375" style="76" customWidth="1"/>
    <col min="5" max="5" width="24.42578125" style="76" customWidth="1"/>
    <col min="6" max="8" width="25.28515625" style="76" customWidth="1"/>
    <col min="9" max="16384" width="9.140625" style="76"/>
  </cols>
  <sheetData>
    <row r="1" spans="1:10" ht="42" customHeight="1" x14ac:dyDescent="0.2">
      <c r="A1" s="130" t="s">
        <v>74</v>
      </c>
      <c r="B1" s="130"/>
      <c r="C1" s="130"/>
      <c r="D1" s="130"/>
      <c r="E1" s="130"/>
      <c r="F1" s="130"/>
      <c r="G1" s="130"/>
      <c r="H1" s="130"/>
      <c r="I1" s="36"/>
      <c r="J1" s="36"/>
    </row>
    <row r="2" spans="1:10" ht="18" customHeight="1" x14ac:dyDescent="0.2">
      <c r="A2" s="30"/>
      <c r="B2" s="30"/>
      <c r="C2" s="30"/>
      <c r="D2" s="30"/>
      <c r="E2" s="30"/>
      <c r="F2" s="30"/>
      <c r="G2" s="30"/>
      <c r="H2" s="30"/>
    </row>
    <row r="3" spans="1:10" ht="15.75" customHeight="1" x14ac:dyDescent="0.2">
      <c r="A3" s="130" t="s">
        <v>18</v>
      </c>
      <c r="B3" s="130"/>
      <c r="C3" s="130"/>
      <c r="D3" s="130"/>
      <c r="E3" s="130"/>
      <c r="F3" s="130"/>
      <c r="G3" s="130"/>
      <c r="H3" s="130"/>
    </row>
    <row r="4" spans="1:10" ht="15.75" x14ac:dyDescent="0.2">
      <c r="A4" s="30"/>
      <c r="B4" s="30"/>
      <c r="C4" s="30"/>
      <c r="D4" s="30"/>
      <c r="E4" s="30"/>
      <c r="F4" s="30"/>
      <c r="G4" s="32"/>
      <c r="H4" s="32"/>
    </row>
    <row r="5" spans="1:10" ht="18" customHeight="1" x14ac:dyDescent="0.2">
      <c r="A5" s="130" t="s">
        <v>4</v>
      </c>
      <c r="B5" s="130"/>
      <c r="C5" s="130"/>
      <c r="D5" s="130"/>
      <c r="E5" s="130"/>
      <c r="F5" s="130"/>
      <c r="G5" s="130"/>
      <c r="H5" s="130"/>
    </row>
    <row r="6" spans="1:10" ht="15.75" x14ac:dyDescent="0.2">
      <c r="A6" s="30"/>
      <c r="B6" s="30"/>
      <c r="C6" s="30"/>
      <c r="D6" s="30"/>
      <c r="E6" s="30"/>
      <c r="F6" s="30"/>
      <c r="G6" s="32"/>
      <c r="H6" s="32"/>
    </row>
    <row r="7" spans="1:10" ht="15.75" customHeight="1" x14ac:dyDescent="0.2">
      <c r="A7" s="130" t="s">
        <v>41</v>
      </c>
      <c r="B7" s="130"/>
      <c r="C7" s="130"/>
      <c r="D7" s="130"/>
      <c r="E7" s="130"/>
      <c r="F7" s="130"/>
      <c r="G7" s="130"/>
      <c r="H7" s="130"/>
    </row>
    <row r="8" spans="1:10" ht="15.75" x14ac:dyDescent="0.2">
      <c r="A8" s="30"/>
      <c r="B8" s="30"/>
      <c r="C8" s="30"/>
      <c r="D8" s="30"/>
      <c r="E8" s="30"/>
      <c r="F8" s="30"/>
      <c r="G8" s="32"/>
      <c r="H8" s="32"/>
    </row>
    <row r="9" spans="1:10" ht="31.5" x14ac:dyDescent="0.2">
      <c r="A9" s="120" t="s">
        <v>5</v>
      </c>
      <c r="B9" s="121" t="s">
        <v>6</v>
      </c>
      <c r="C9" s="121" t="s">
        <v>3</v>
      </c>
      <c r="D9" s="121" t="s">
        <v>71</v>
      </c>
      <c r="E9" s="120" t="s">
        <v>68</v>
      </c>
      <c r="F9" s="120" t="s">
        <v>72</v>
      </c>
      <c r="G9" s="120" t="s">
        <v>31</v>
      </c>
      <c r="H9" s="120" t="s">
        <v>73</v>
      </c>
    </row>
    <row r="10" spans="1:10" ht="22.5" customHeight="1" x14ac:dyDescent="0.2">
      <c r="A10" s="50"/>
      <c r="B10" s="51"/>
      <c r="C10" s="52" t="s">
        <v>0</v>
      </c>
      <c r="D10" s="53">
        <f>D11+D16</f>
        <v>143321.66</v>
      </c>
      <c r="E10" s="54">
        <f>E11+E16</f>
        <v>188215.29</v>
      </c>
      <c r="F10" s="54">
        <f>F11+F16</f>
        <v>238979.34</v>
      </c>
      <c r="G10" s="54">
        <f t="shared" ref="G10:H10" si="0">G11+G16</f>
        <v>231300</v>
      </c>
      <c r="H10" s="54">
        <f t="shared" si="0"/>
        <v>232410</v>
      </c>
    </row>
    <row r="11" spans="1:10" ht="20.25" customHeight="1" x14ac:dyDescent="0.25">
      <c r="A11" s="55">
        <v>6</v>
      </c>
      <c r="B11" s="55"/>
      <c r="C11" s="55" t="s">
        <v>7</v>
      </c>
      <c r="D11" s="56">
        <f>D12+D13+D14+D15</f>
        <v>143321.66</v>
      </c>
      <c r="E11" s="57">
        <f>E12+E13+E14+E15</f>
        <v>188215.29</v>
      </c>
      <c r="F11" s="57">
        <f>F12+F13+F14+F15</f>
        <v>238979.34</v>
      </c>
      <c r="G11" s="57">
        <f t="shared" ref="G11:H11" si="1">G12+G13+G14+G15</f>
        <v>231300</v>
      </c>
      <c r="H11" s="57">
        <f t="shared" si="1"/>
        <v>232410</v>
      </c>
    </row>
    <row r="12" spans="1:10" ht="45" x14ac:dyDescent="0.2">
      <c r="A12" s="55"/>
      <c r="B12" s="58">
        <v>63</v>
      </c>
      <c r="C12" s="58" t="s">
        <v>27</v>
      </c>
      <c r="D12" s="59">
        <v>144</v>
      </c>
      <c r="E12" s="60">
        <v>324</v>
      </c>
      <c r="F12" s="60">
        <v>360</v>
      </c>
      <c r="G12" s="60">
        <v>340</v>
      </c>
      <c r="H12" s="60">
        <v>320</v>
      </c>
    </row>
    <row r="13" spans="1:10" ht="60" x14ac:dyDescent="0.2">
      <c r="A13" s="55"/>
      <c r="B13" s="58">
        <v>65</v>
      </c>
      <c r="C13" s="58" t="s">
        <v>75</v>
      </c>
      <c r="D13" s="59">
        <v>25340.34</v>
      </c>
      <c r="E13" s="60">
        <v>26000</v>
      </c>
      <c r="F13" s="60">
        <v>30680</v>
      </c>
      <c r="G13" s="60">
        <v>30000</v>
      </c>
      <c r="H13" s="60">
        <v>28000</v>
      </c>
    </row>
    <row r="14" spans="1:10" ht="60" x14ac:dyDescent="0.2">
      <c r="A14" s="61"/>
      <c r="B14" s="61">
        <v>66</v>
      </c>
      <c r="C14" s="62" t="s">
        <v>76</v>
      </c>
      <c r="D14" s="59">
        <v>27.56</v>
      </c>
      <c r="E14" s="60">
        <v>30</v>
      </c>
      <c r="F14" s="60">
        <v>30</v>
      </c>
      <c r="G14" s="60">
        <v>30</v>
      </c>
      <c r="H14" s="60">
        <v>30</v>
      </c>
    </row>
    <row r="15" spans="1:10" ht="45" x14ac:dyDescent="0.2">
      <c r="A15" s="61"/>
      <c r="B15" s="61">
        <v>67</v>
      </c>
      <c r="C15" s="58" t="s">
        <v>28</v>
      </c>
      <c r="D15" s="59">
        <v>117809.76</v>
      </c>
      <c r="E15" s="60">
        <v>161861.29</v>
      </c>
      <c r="F15" s="60">
        <v>207909.34</v>
      </c>
      <c r="G15" s="60">
        <v>200930</v>
      </c>
      <c r="H15" s="60">
        <v>204060</v>
      </c>
    </row>
    <row r="16" spans="1:10" ht="31.5" x14ac:dyDescent="0.2">
      <c r="A16" s="63">
        <v>7</v>
      </c>
      <c r="B16" s="64"/>
      <c r="C16" s="65" t="s">
        <v>8</v>
      </c>
      <c r="D16" s="59"/>
      <c r="E16" s="60"/>
      <c r="F16" s="60"/>
      <c r="G16" s="60"/>
      <c r="H16" s="60"/>
    </row>
    <row r="17" spans="1:8" ht="45" x14ac:dyDescent="0.2">
      <c r="A17" s="58"/>
      <c r="B17" s="58">
        <v>72</v>
      </c>
      <c r="C17" s="66" t="s">
        <v>26</v>
      </c>
      <c r="D17" s="59"/>
      <c r="E17" s="60"/>
      <c r="F17" s="60"/>
      <c r="G17" s="60"/>
      <c r="H17" s="67"/>
    </row>
    <row r="26" spans="1:8" x14ac:dyDescent="0.2">
      <c r="A26" s="130" t="s">
        <v>42</v>
      </c>
      <c r="B26" s="153"/>
      <c r="C26" s="153"/>
      <c r="D26" s="153"/>
      <c r="E26" s="153"/>
      <c r="F26" s="153"/>
      <c r="G26" s="153"/>
      <c r="H26" s="153"/>
    </row>
    <row r="27" spans="1:8" ht="15.75" x14ac:dyDescent="0.2">
      <c r="A27" s="30"/>
      <c r="B27" s="30"/>
      <c r="C27" s="30"/>
      <c r="D27" s="30"/>
      <c r="E27" s="30"/>
      <c r="F27" s="30"/>
      <c r="G27" s="32"/>
      <c r="H27" s="32"/>
    </row>
    <row r="28" spans="1:8" ht="31.5" x14ac:dyDescent="0.2">
      <c r="A28" s="48" t="s">
        <v>5</v>
      </c>
      <c r="B28" s="49" t="s">
        <v>6</v>
      </c>
      <c r="C28" s="49" t="s">
        <v>9</v>
      </c>
      <c r="D28" s="49" t="s">
        <v>71</v>
      </c>
      <c r="E28" s="48" t="s">
        <v>68</v>
      </c>
      <c r="F28" s="48" t="s">
        <v>72</v>
      </c>
      <c r="G28" s="48" t="s">
        <v>31</v>
      </c>
      <c r="H28" s="48" t="s">
        <v>73</v>
      </c>
    </row>
    <row r="29" spans="1:8" ht="20.25" customHeight="1" x14ac:dyDescent="0.2">
      <c r="A29" s="50"/>
      <c r="B29" s="51"/>
      <c r="C29" s="52" t="s">
        <v>1</v>
      </c>
      <c r="D29" s="53">
        <f>D30+D34</f>
        <v>143876.72000000003</v>
      </c>
      <c r="E29" s="54">
        <f>E30+E34</f>
        <v>180091</v>
      </c>
      <c r="F29" s="54">
        <f>F30+F34</f>
        <v>230300</v>
      </c>
      <c r="G29" s="54">
        <f t="shared" ref="G29:H29" si="2">G30+G34</f>
        <v>231300</v>
      </c>
      <c r="H29" s="54">
        <f t="shared" si="2"/>
        <v>232410</v>
      </c>
    </row>
    <row r="30" spans="1:8" ht="21" customHeight="1" x14ac:dyDescent="0.25">
      <c r="A30" s="55">
        <v>3</v>
      </c>
      <c r="B30" s="55"/>
      <c r="C30" s="55" t="s">
        <v>10</v>
      </c>
      <c r="D30" s="56">
        <f>D31+D32+D33</f>
        <v>143666.12000000002</v>
      </c>
      <c r="E30" s="57">
        <f>E31+E32+E33</f>
        <v>178091</v>
      </c>
      <c r="F30" s="57">
        <f>F31+F32+F33</f>
        <v>228300</v>
      </c>
      <c r="G30" s="57">
        <f t="shared" ref="G30:H30" si="3">G31+G32+G33</f>
        <v>231300</v>
      </c>
      <c r="H30" s="57">
        <f t="shared" si="3"/>
        <v>231410</v>
      </c>
    </row>
    <row r="31" spans="1:8" ht="19.5" customHeight="1" x14ac:dyDescent="0.2">
      <c r="A31" s="55"/>
      <c r="B31" s="58">
        <v>31</v>
      </c>
      <c r="C31" s="58" t="s">
        <v>11</v>
      </c>
      <c r="D31" s="59">
        <v>108271.41</v>
      </c>
      <c r="E31" s="60">
        <v>138370</v>
      </c>
      <c r="F31" s="60">
        <v>180060</v>
      </c>
      <c r="G31" s="60">
        <v>182000</v>
      </c>
      <c r="H31" s="60">
        <v>183000</v>
      </c>
    </row>
    <row r="32" spans="1:8" ht="18.75" customHeight="1" x14ac:dyDescent="0.2">
      <c r="A32" s="61"/>
      <c r="B32" s="61">
        <v>32</v>
      </c>
      <c r="C32" s="61" t="s">
        <v>21</v>
      </c>
      <c r="D32" s="59">
        <v>34761.17</v>
      </c>
      <c r="E32" s="60">
        <v>39011</v>
      </c>
      <c r="F32" s="60">
        <v>47480</v>
      </c>
      <c r="G32" s="60">
        <v>48500</v>
      </c>
      <c r="H32" s="60">
        <v>47600</v>
      </c>
    </row>
    <row r="33" spans="1:8" ht="21" customHeight="1" x14ac:dyDescent="0.2">
      <c r="A33" s="61"/>
      <c r="B33" s="61">
        <v>34</v>
      </c>
      <c r="C33" s="61" t="s">
        <v>77</v>
      </c>
      <c r="D33" s="59">
        <v>633.54</v>
      </c>
      <c r="E33" s="60">
        <v>710</v>
      </c>
      <c r="F33" s="60">
        <v>760</v>
      </c>
      <c r="G33" s="60">
        <v>800</v>
      </c>
      <c r="H33" s="60">
        <v>810</v>
      </c>
    </row>
    <row r="34" spans="1:8" ht="31.5" x14ac:dyDescent="0.25">
      <c r="A34" s="63">
        <v>4</v>
      </c>
      <c r="B34" s="64"/>
      <c r="C34" s="65" t="s">
        <v>12</v>
      </c>
      <c r="D34" s="56">
        <f>D35</f>
        <v>210.6</v>
      </c>
      <c r="E34" s="57">
        <f>E35</f>
        <v>2000</v>
      </c>
      <c r="F34" s="57">
        <f>F35</f>
        <v>2000</v>
      </c>
      <c r="G34" s="57">
        <f>G35</f>
        <v>0</v>
      </c>
      <c r="H34" s="57">
        <f>H35</f>
        <v>1000</v>
      </c>
    </row>
    <row r="35" spans="1:8" ht="45" x14ac:dyDescent="0.2">
      <c r="A35" s="58"/>
      <c r="B35" s="58">
        <v>42</v>
      </c>
      <c r="C35" s="66" t="s">
        <v>29</v>
      </c>
      <c r="D35" s="59">
        <v>210.6</v>
      </c>
      <c r="E35" s="60">
        <v>2000</v>
      </c>
      <c r="F35" s="60">
        <v>2000</v>
      </c>
      <c r="G35" s="60">
        <v>0</v>
      </c>
      <c r="H35" s="67">
        <v>1000</v>
      </c>
    </row>
  </sheetData>
  <mergeCells count="5">
    <mergeCell ref="A26:H26"/>
    <mergeCell ref="A1:H1"/>
    <mergeCell ref="A3:H3"/>
    <mergeCell ref="A5:H5"/>
    <mergeCell ref="A7:H7"/>
  </mergeCell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workbookViewId="0">
      <selection activeCell="D31" sqref="D31"/>
    </sheetView>
  </sheetViews>
  <sheetFormatPr defaultRowHeight="15.75" x14ac:dyDescent="0.25"/>
  <cols>
    <col min="1" max="1" width="27.42578125" style="47" customWidth="1"/>
    <col min="2" max="6" width="25.28515625" style="47" customWidth="1"/>
    <col min="7" max="16384" width="9.140625" style="47"/>
  </cols>
  <sheetData>
    <row r="1" spans="1:10" ht="42" customHeight="1" x14ac:dyDescent="0.25">
      <c r="A1" s="130" t="s">
        <v>74</v>
      </c>
      <c r="B1" s="130"/>
      <c r="C1" s="130"/>
      <c r="D1" s="130"/>
      <c r="E1" s="130"/>
      <c r="F1" s="130"/>
      <c r="G1" s="36"/>
      <c r="H1" s="36"/>
      <c r="I1" s="36"/>
      <c r="J1" s="36"/>
    </row>
    <row r="2" spans="1:10" ht="18" customHeight="1" x14ac:dyDescent="0.25">
      <c r="A2" s="30"/>
      <c r="B2" s="30"/>
      <c r="C2" s="30"/>
      <c r="D2" s="30"/>
      <c r="E2" s="30"/>
      <c r="F2" s="30"/>
    </row>
    <row r="3" spans="1:10" ht="15.75" customHeight="1" x14ac:dyDescent="0.25">
      <c r="A3" s="130" t="s">
        <v>18</v>
      </c>
      <c r="B3" s="130"/>
      <c r="C3" s="130"/>
      <c r="D3" s="130"/>
      <c r="E3" s="130"/>
      <c r="F3" s="130"/>
    </row>
    <row r="4" spans="1:10" x14ac:dyDescent="0.25">
      <c r="B4" s="30"/>
      <c r="C4" s="30"/>
      <c r="D4" s="30"/>
      <c r="E4" s="32"/>
      <c r="F4" s="32"/>
    </row>
    <row r="5" spans="1:10" ht="18" customHeight="1" x14ac:dyDescent="0.25">
      <c r="A5" s="130" t="s">
        <v>4</v>
      </c>
      <c r="B5" s="130"/>
      <c r="C5" s="130"/>
      <c r="D5" s="130"/>
      <c r="E5" s="130"/>
      <c r="F5" s="130"/>
    </row>
    <row r="6" spans="1:10" x14ac:dyDescent="0.25">
      <c r="A6" s="30"/>
      <c r="B6" s="30"/>
      <c r="C6" s="30"/>
      <c r="D6" s="30"/>
      <c r="E6" s="32"/>
      <c r="F6" s="32"/>
    </row>
    <row r="7" spans="1:10" ht="15.75" customHeight="1" x14ac:dyDescent="0.25">
      <c r="A7" s="130" t="s">
        <v>43</v>
      </c>
      <c r="B7" s="130"/>
      <c r="C7" s="130"/>
      <c r="D7" s="130"/>
      <c r="E7" s="130"/>
      <c r="F7" s="130"/>
    </row>
    <row r="8" spans="1:10" x14ac:dyDescent="0.25">
      <c r="A8" s="30"/>
      <c r="B8" s="30"/>
      <c r="C8" s="30"/>
      <c r="D8" s="30"/>
      <c r="E8" s="32"/>
      <c r="F8" s="32"/>
    </row>
    <row r="9" spans="1:10" ht="31.5" x14ac:dyDescent="0.25">
      <c r="A9" s="120" t="s">
        <v>45</v>
      </c>
      <c r="B9" s="121" t="s">
        <v>71</v>
      </c>
      <c r="C9" s="120" t="s">
        <v>68</v>
      </c>
      <c r="D9" s="120" t="s">
        <v>72</v>
      </c>
      <c r="E9" s="120" t="s">
        <v>31</v>
      </c>
      <c r="F9" s="120" t="s">
        <v>73</v>
      </c>
    </row>
    <row r="10" spans="1:10" ht="26.25" customHeight="1" x14ac:dyDescent="0.25">
      <c r="A10" s="69" t="s">
        <v>0</v>
      </c>
      <c r="B10" s="53">
        <f>B11+B13+B15+B17</f>
        <v>143321.66</v>
      </c>
      <c r="C10" s="54">
        <f>C11+C13+C15+C17</f>
        <v>188215.28999999998</v>
      </c>
      <c r="D10" s="54">
        <f>D11+D13+D15+D17</f>
        <v>238979.34</v>
      </c>
      <c r="E10" s="54">
        <f t="shared" ref="E10:F10" si="0">E11+E13+E15+E17</f>
        <v>231300</v>
      </c>
      <c r="F10" s="54">
        <f t="shared" si="0"/>
        <v>232410</v>
      </c>
    </row>
    <row r="11" spans="1:10" x14ac:dyDescent="0.25">
      <c r="A11" s="65" t="s">
        <v>48</v>
      </c>
      <c r="B11" s="88">
        <f>B12</f>
        <v>117809.76</v>
      </c>
      <c r="C11" s="54">
        <f>C12</f>
        <v>100001.29</v>
      </c>
      <c r="D11" s="54">
        <f>D12</f>
        <v>137909.34</v>
      </c>
      <c r="E11" s="54">
        <f t="shared" ref="E11:F11" si="1">E12</f>
        <v>140930</v>
      </c>
      <c r="F11" s="54">
        <f t="shared" si="1"/>
        <v>146060</v>
      </c>
    </row>
    <row r="12" spans="1:10" x14ac:dyDescent="0.25">
      <c r="A12" s="70" t="s">
        <v>78</v>
      </c>
      <c r="B12" s="60">
        <v>117809.76</v>
      </c>
      <c r="C12" s="60">
        <v>100001.29</v>
      </c>
      <c r="D12" s="60">
        <v>137909.34</v>
      </c>
      <c r="E12" s="60">
        <v>140930</v>
      </c>
      <c r="F12" s="60">
        <v>146060</v>
      </c>
    </row>
    <row r="13" spans="1:10" ht="31.5" x14ac:dyDescent="0.25">
      <c r="A13" s="55" t="s">
        <v>47</v>
      </c>
      <c r="B13" s="56">
        <f>B14</f>
        <v>25340.34</v>
      </c>
      <c r="C13" s="57">
        <f>C14</f>
        <v>26000</v>
      </c>
      <c r="D13" s="57">
        <f>D14</f>
        <v>30680</v>
      </c>
      <c r="E13" s="57">
        <f t="shared" ref="E13:F13" si="2">E14</f>
        <v>30000</v>
      </c>
      <c r="F13" s="57">
        <f t="shared" si="2"/>
        <v>28000</v>
      </c>
    </row>
    <row r="14" spans="1:10" ht="30" x14ac:dyDescent="0.25">
      <c r="A14" s="62" t="s">
        <v>79</v>
      </c>
      <c r="B14" s="59">
        <v>25340.34</v>
      </c>
      <c r="C14" s="60">
        <v>26000</v>
      </c>
      <c r="D14" s="60">
        <v>30680</v>
      </c>
      <c r="E14" s="60">
        <v>30000</v>
      </c>
      <c r="F14" s="60">
        <v>28000</v>
      </c>
    </row>
    <row r="15" spans="1:10" x14ac:dyDescent="0.25">
      <c r="A15" s="69" t="s">
        <v>46</v>
      </c>
      <c r="B15" s="56">
        <f>B16</f>
        <v>144</v>
      </c>
      <c r="C15" s="57">
        <f>C16</f>
        <v>62184</v>
      </c>
      <c r="D15" s="57">
        <f>D16</f>
        <v>70360</v>
      </c>
      <c r="E15" s="57">
        <f t="shared" ref="E15:F15" si="3">E16</f>
        <v>60340</v>
      </c>
      <c r="F15" s="87">
        <f t="shared" si="3"/>
        <v>58320</v>
      </c>
    </row>
    <row r="16" spans="1:10" x14ac:dyDescent="0.25">
      <c r="A16" s="82" t="s">
        <v>80</v>
      </c>
      <c r="B16" s="83">
        <v>144</v>
      </c>
      <c r="C16" s="84">
        <v>62184</v>
      </c>
      <c r="D16" s="84">
        <v>70360</v>
      </c>
      <c r="E16" s="84">
        <v>60340</v>
      </c>
      <c r="F16" s="85">
        <v>58320</v>
      </c>
    </row>
    <row r="17" spans="1:6" x14ac:dyDescent="0.25">
      <c r="A17" s="86" t="s">
        <v>81</v>
      </c>
      <c r="B17" s="57">
        <f>B18</f>
        <v>27.56</v>
      </c>
      <c r="C17" s="57">
        <f>C18</f>
        <v>30</v>
      </c>
      <c r="D17" s="57">
        <f>D18</f>
        <v>30</v>
      </c>
      <c r="E17" s="57">
        <f t="shared" ref="E17:F17" si="4">E18</f>
        <v>30</v>
      </c>
      <c r="F17" s="87">
        <f t="shared" si="4"/>
        <v>30</v>
      </c>
    </row>
    <row r="18" spans="1:6" x14ac:dyDescent="0.25">
      <c r="A18" s="70" t="s">
        <v>82</v>
      </c>
      <c r="B18" s="60">
        <v>27.56</v>
      </c>
      <c r="C18" s="60">
        <v>30</v>
      </c>
      <c r="D18" s="60">
        <v>30</v>
      </c>
      <c r="E18" s="60">
        <v>30</v>
      </c>
      <c r="F18" s="67">
        <v>30</v>
      </c>
    </row>
    <row r="21" spans="1:6" ht="15.75" customHeight="1" x14ac:dyDescent="0.25">
      <c r="A21" s="130" t="s">
        <v>44</v>
      </c>
      <c r="B21" s="130"/>
      <c r="C21" s="130"/>
      <c r="D21" s="130"/>
      <c r="E21" s="130"/>
      <c r="F21" s="130"/>
    </row>
    <row r="22" spans="1:6" x14ac:dyDescent="0.25">
      <c r="A22" s="30"/>
      <c r="B22" s="30"/>
      <c r="C22" s="30"/>
      <c r="D22" s="30"/>
      <c r="E22" s="32"/>
      <c r="F22" s="32"/>
    </row>
    <row r="23" spans="1:6" ht="31.5" x14ac:dyDescent="0.25">
      <c r="A23" s="120" t="s">
        <v>45</v>
      </c>
      <c r="B23" s="121" t="s">
        <v>71</v>
      </c>
      <c r="C23" s="120" t="s">
        <v>68</v>
      </c>
      <c r="D23" s="120" t="s">
        <v>72</v>
      </c>
      <c r="E23" s="120" t="s">
        <v>31</v>
      </c>
      <c r="F23" s="120" t="s">
        <v>73</v>
      </c>
    </row>
    <row r="24" spans="1:6" x14ac:dyDescent="0.25">
      <c r="A24" s="69" t="s">
        <v>1</v>
      </c>
      <c r="B24" s="53">
        <f>B25+B27+B29+B31</f>
        <v>143876.72</v>
      </c>
      <c r="C24" s="54">
        <f>C25+C27+C29+C31</f>
        <v>180415</v>
      </c>
      <c r="D24" s="54">
        <f>D25+D27+D29+D31</f>
        <v>230300</v>
      </c>
      <c r="E24" s="54">
        <f>E25+E27+E29+E31</f>
        <v>231300</v>
      </c>
      <c r="F24" s="54">
        <f>F25+F27+F29+F31</f>
        <v>232410</v>
      </c>
    </row>
    <row r="25" spans="1:6" ht="15.75" customHeight="1" x14ac:dyDescent="0.25">
      <c r="A25" s="65" t="s">
        <v>48</v>
      </c>
      <c r="B25" s="56">
        <f>B26</f>
        <v>117809.76</v>
      </c>
      <c r="C25" s="57">
        <f>C26</f>
        <v>91877</v>
      </c>
      <c r="D25" s="57">
        <f>D26</f>
        <v>129230</v>
      </c>
      <c r="E25" s="57">
        <f>E26</f>
        <v>140930</v>
      </c>
      <c r="F25" s="57">
        <f>F26</f>
        <v>146060</v>
      </c>
    </row>
    <row r="26" spans="1:6" x14ac:dyDescent="0.25">
      <c r="A26" s="70" t="s">
        <v>83</v>
      </c>
      <c r="B26" s="59">
        <v>117809.76</v>
      </c>
      <c r="C26" s="60">
        <v>91877</v>
      </c>
      <c r="D26" s="60">
        <v>129230</v>
      </c>
      <c r="E26" s="60">
        <v>140930</v>
      </c>
      <c r="F26" s="60">
        <v>146060</v>
      </c>
    </row>
    <row r="27" spans="1:6" ht="31.5" x14ac:dyDescent="0.25">
      <c r="A27" s="55" t="s">
        <v>47</v>
      </c>
      <c r="B27" s="56">
        <f>B28</f>
        <v>25895.4</v>
      </c>
      <c r="C27" s="57">
        <f>C28</f>
        <v>26000</v>
      </c>
      <c r="D27" s="57">
        <f>D28</f>
        <v>30680</v>
      </c>
      <c r="E27" s="57">
        <f t="shared" ref="E27:F27" si="5">E28</f>
        <v>30000</v>
      </c>
      <c r="F27" s="57">
        <f t="shared" si="5"/>
        <v>28000</v>
      </c>
    </row>
    <row r="28" spans="1:6" ht="30" x14ac:dyDescent="0.25">
      <c r="A28" s="62" t="s">
        <v>79</v>
      </c>
      <c r="B28" s="59">
        <v>25895.4</v>
      </c>
      <c r="C28" s="60">
        <v>26000</v>
      </c>
      <c r="D28" s="60">
        <v>30680</v>
      </c>
      <c r="E28" s="60">
        <v>30000</v>
      </c>
      <c r="F28" s="67">
        <v>28000</v>
      </c>
    </row>
    <row r="29" spans="1:6" x14ac:dyDescent="0.25">
      <c r="A29" s="69" t="s">
        <v>46</v>
      </c>
      <c r="B29" s="90">
        <f>B30</f>
        <v>144</v>
      </c>
      <c r="C29" s="90">
        <f>C30</f>
        <v>62508</v>
      </c>
      <c r="D29" s="90">
        <f>D30</f>
        <v>70360</v>
      </c>
      <c r="E29" s="90">
        <f t="shared" ref="E29:F29" si="6">E30</f>
        <v>60340</v>
      </c>
      <c r="F29" s="90">
        <f t="shared" si="6"/>
        <v>58320</v>
      </c>
    </row>
    <row r="30" spans="1:6" x14ac:dyDescent="0.25">
      <c r="A30" s="82" t="s">
        <v>80</v>
      </c>
      <c r="B30" s="89">
        <v>144</v>
      </c>
      <c r="C30" s="89">
        <v>62508</v>
      </c>
      <c r="D30" s="89">
        <v>70360</v>
      </c>
      <c r="E30" s="89">
        <v>60340</v>
      </c>
      <c r="F30" s="89">
        <v>58320</v>
      </c>
    </row>
    <row r="31" spans="1:6" x14ac:dyDescent="0.25">
      <c r="A31" s="86" t="s">
        <v>81</v>
      </c>
      <c r="B31" s="90">
        <f>B32</f>
        <v>27.56</v>
      </c>
      <c r="C31" s="90">
        <f>C32</f>
        <v>30</v>
      </c>
      <c r="D31" s="90">
        <f>D32</f>
        <v>30</v>
      </c>
      <c r="E31" s="90">
        <f t="shared" ref="E31:F31" si="7">E32</f>
        <v>30</v>
      </c>
      <c r="F31" s="90">
        <f t="shared" si="7"/>
        <v>30</v>
      </c>
    </row>
    <row r="32" spans="1:6" x14ac:dyDescent="0.25">
      <c r="A32" s="70" t="s">
        <v>82</v>
      </c>
      <c r="B32" s="89">
        <v>27.56</v>
      </c>
      <c r="C32" s="89">
        <v>30</v>
      </c>
      <c r="D32" s="89">
        <v>30</v>
      </c>
      <c r="E32" s="89">
        <v>30</v>
      </c>
      <c r="F32" s="89">
        <v>30</v>
      </c>
    </row>
  </sheetData>
  <mergeCells count="5">
    <mergeCell ref="A1:F1"/>
    <mergeCell ref="A3:F3"/>
    <mergeCell ref="A5:F5"/>
    <mergeCell ref="A7:F7"/>
    <mergeCell ref="A21:F21"/>
  </mergeCells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workbookViewId="0">
      <selection activeCell="F11" sqref="F11"/>
    </sheetView>
  </sheetViews>
  <sheetFormatPr defaultRowHeight="15.75" x14ac:dyDescent="0.25"/>
  <cols>
    <col min="1" max="1" width="37.7109375" style="47" customWidth="1"/>
    <col min="2" max="6" width="25.28515625" style="47" customWidth="1"/>
    <col min="7" max="16384" width="9.140625" style="47"/>
  </cols>
  <sheetData>
    <row r="1" spans="1:10" ht="42" customHeight="1" x14ac:dyDescent="0.25">
      <c r="A1" s="130" t="s">
        <v>74</v>
      </c>
      <c r="B1" s="130"/>
      <c r="C1" s="130"/>
      <c r="D1" s="130"/>
      <c r="E1" s="130"/>
      <c r="F1" s="130"/>
      <c r="G1" s="36"/>
      <c r="H1" s="36"/>
      <c r="I1" s="36"/>
      <c r="J1" s="36"/>
    </row>
    <row r="2" spans="1:10" ht="18" customHeight="1" x14ac:dyDescent="0.25">
      <c r="A2" s="30"/>
      <c r="B2" s="30"/>
      <c r="C2" s="30"/>
      <c r="D2" s="30"/>
      <c r="E2" s="30"/>
      <c r="F2" s="30"/>
    </row>
    <row r="3" spans="1:10" x14ac:dyDescent="0.25">
      <c r="A3" s="130" t="s">
        <v>18</v>
      </c>
      <c r="B3" s="130"/>
      <c r="C3" s="130"/>
      <c r="D3" s="130"/>
      <c r="E3" s="133"/>
      <c r="F3" s="133"/>
    </row>
    <row r="4" spans="1:10" x14ac:dyDescent="0.25">
      <c r="A4" s="30"/>
      <c r="B4" s="30"/>
      <c r="C4" s="30"/>
      <c r="D4" s="30"/>
      <c r="E4" s="32"/>
      <c r="F4" s="32"/>
    </row>
    <row r="5" spans="1:10" ht="18" customHeight="1" x14ac:dyDescent="0.25">
      <c r="A5" s="130" t="s">
        <v>4</v>
      </c>
      <c r="B5" s="154"/>
      <c r="C5" s="154"/>
      <c r="D5" s="154"/>
      <c r="E5" s="154"/>
      <c r="F5" s="154"/>
    </row>
    <row r="6" spans="1:10" x14ac:dyDescent="0.25">
      <c r="A6" s="30"/>
      <c r="B6" s="30"/>
      <c r="C6" s="30"/>
      <c r="D6" s="30"/>
      <c r="E6" s="32"/>
      <c r="F6" s="32"/>
    </row>
    <row r="7" spans="1:10" x14ac:dyDescent="0.25">
      <c r="A7" s="130" t="s">
        <v>13</v>
      </c>
      <c r="B7" s="155"/>
      <c r="C7" s="155"/>
      <c r="D7" s="155"/>
      <c r="E7" s="155"/>
      <c r="F7" s="155"/>
    </row>
    <row r="8" spans="1:10" x14ac:dyDescent="0.25">
      <c r="A8" s="30"/>
      <c r="B8" s="30"/>
      <c r="C8" s="30"/>
      <c r="D8" s="30"/>
      <c r="E8" s="32"/>
      <c r="F8" s="32"/>
    </row>
    <row r="9" spans="1:10" ht="31.5" x14ac:dyDescent="0.25">
      <c r="A9" s="120" t="s">
        <v>45</v>
      </c>
      <c r="B9" s="121" t="s">
        <v>71</v>
      </c>
      <c r="C9" s="120" t="s">
        <v>68</v>
      </c>
      <c r="D9" s="120" t="s">
        <v>72</v>
      </c>
      <c r="E9" s="120" t="s">
        <v>31</v>
      </c>
      <c r="F9" s="120" t="s">
        <v>73</v>
      </c>
    </row>
    <row r="10" spans="1:10" ht="15.75" customHeight="1" x14ac:dyDescent="0.25">
      <c r="A10" s="55" t="s">
        <v>14</v>
      </c>
      <c r="B10" s="56">
        <f t="shared" ref="B10:C12" si="0">B11</f>
        <v>143876.72</v>
      </c>
      <c r="C10" s="57">
        <f t="shared" si="0"/>
        <v>180091</v>
      </c>
      <c r="D10" s="57">
        <f t="shared" ref="D10:F12" si="1">D11</f>
        <v>230300</v>
      </c>
      <c r="E10" s="57">
        <f t="shared" si="1"/>
        <v>231300</v>
      </c>
      <c r="F10" s="57">
        <f t="shared" si="1"/>
        <v>232410</v>
      </c>
    </row>
    <row r="11" spans="1:10" ht="15.75" customHeight="1" x14ac:dyDescent="0.25">
      <c r="A11" s="55" t="s">
        <v>84</v>
      </c>
      <c r="B11" s="56">
        <f t="shared" si="0"/>
        <v>143876.72</v>
      </c>
      <c r="C11" s="57">
        <f t="shared" si="0"/>
        <v>180091</v>
      </c>
      <c r="D11" s="57">
        <f t="shared" si="1"/>
        <v>230300</v>
      </c>
      <c r="E11" s="57">
        <f t="shared" si="1"/>
        <v>231300</v>
      </c>
      <c r="F11" s="57">
        <f t="shared" si="1"/>
        <v>232410</v>
      </c>
    </row>
    <row r="12" spans="1:10" ht="30" x14ac:dyDescent="0.25">
      <c r="A12" s="62" t="s">
        <v>85</v>
      </c>
      <c r="B12" s="59">
        <f t="shared" si="0"/>
        <v>143876.72</v>
      </c>
      <c r="C12" s="60">
        <f t="shared" si="0"/>
        <v>180091</v>
      </c>
      <c r="D12" s="60">
        <f t="shared" si="1"/>
        <v>230300</v>
      </c>
      <c r="E12" s="60">
        <f t="shared" si="1"/>
        <v>231300</v>
      </c>
      <c r="F12" s="60">
        <f t="shared" si="1"/>
        <v>232410</v>
      </c>
    </row>
    <row r="13" spans="1:10" x14ac:dyDescent="0.25">
      <c r="A13" s="74" t="s">
        <v>86</v>
      </c>
      <c r="B13" s="59">
        <v>143876.72</v>
      </c>
      <c r="C13" s="60">
        <v>180091</v>
      </c>
      <c r="D13" s="60">
        <f>' Račun prihoda i rashoda'!F29</f>
        <v>230300</v>
      </c>
      <c r="E13" s="60">
        <f>' Račun prihoda i rashoda'!G29</f>
        <v>231300</v>
      </c>
      <c r="F13" s="60">
        <f>' Račun prihoda i rashoda'!H29</f>
        <v>232410</v>
      </c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workbookViewId="0">
      <selection activeCell="A7" sqref="A7:H7"/>
    </sheetView>
  </sheetViews>
  <sheetFormatPr defaultRowHeight="15" x14ac:dyDescent="0.2"/>
  <cols>
    <col min="1" max="1" width="7.42578125" style="76" bestFit="1" customWidth="1"/>
    <col min="2" max="2" width="8.42578125" style="76" bestFit="1" customWidth="1"/>
    <col min="3" max="8" width="25.28515625" style="76" customWidth="1"/>
    <col min="9" max="16384" width="9.140625" style="76"/>
  </cols>
  <sheetData>
    <row r="1" spans="1:10" ht="42" customHeight="1" x14ac:dyDescent="0.2">
      <c r="A1" s="130" t="s">
        <v>74</v>
      </c>
      <c r="B1" s="130"/>
      <c r="C1" s="130"/>
      <c r="D1" s="130"/>
      <c r="E1" s="130"/>
      <c r="F1" s="130"/>
      <c r="G1" s="130"/>
      <c r="H1" s="130"/>
      <c r="I1" s="36"/>
      <c r="J1" s="36"/>
    </row>
    <row r="2" spans="1:10" ht="18" customHeight="1" x14ac:dyDescent="0.2">
      <c r="A2" s="30"/>
      <c r="B2" s="30"/>
      <c r="C2" s="30"/>
      <c r="D2" s="30"/>
      <c r="E2" s="30"/>
      <c r="F2" s="30"/>
      <c r="G2" s="30"/>
      <c r="H2" s="30"/>
    </row>
    <row r="3" spans="1:10" ht="15.75" customHeight="1" x14ac:dyDescent="0.2">
      <c r="A3" s="130" t="s">
        <v>18</v>
      </c>
      <c r="B3" s="130"/>
      <c r="C3" s="130"/>
      <c r="D3" s="130"/>
      <c r="E3" s="130"/>
      <c r="F3" s="130"/>
      <c r="G3" s="130"/>
      <c r="H3" s="130"/>
    </row>
    <row r="4" spans="1:10" ht="15.75" x14ac:dyDescent="0.2">
      <c r="A4" s="30"/>
      <c r="B4" s="30"/>
      <c r="C4" s="30"/>
      <c r="D4" s="30"/>
      <c r="E4" s="30"/>
      <c r="F4" s="30"/>
      <c r="G4" s="32"/>
      <c r="H4" s="32"/>
    </row>
    <row r="5" spans="1:10" ht="18" customHeight="1" x14ac:dyDescent="0.2">
      <c r="A5" s="130" t="s">
        <v>52</v>
      </c>
      <c r="B5" s="130"/>
      <c r="C5" s="130"/>
      <c r="D5" s="130"/>
      <c r="E5" s="130"/>
      <c r="F5" s="130"/>
      <c r="G5" s="130"/>
      <c r="H5" s="130"/>
    </row>
    <row r="6" spans="1:10" ht="15.75" x14ac:dyDescent="0.2">
      <c r="A6" s="30"/>
      <c r="B6" s="30"/>
      <c r="C6" s="30"/>
      <c r="D6" s="30"/>
      <c r="E6" s="30"/>
      <c r="F6" s="30"/>
      <c r="G6" s="32"/>
      <c r="H6" s="32"/>
    </row>
    <row r="7" spans="1:10" ht="31.5" x14ac:dyDescent="0.2">
      <c r="A7" s="120" t="s">
        <v>5</v>
      </c>
      <c r="B7" s="121" t="s">
        <v>6</v>
      </c>
      <c r="C7" s="121" t="s">
        <v>30</v>
      </c>
      <c r="D7" s="121" t="s">
        <v>71</v>
      </c>
      <c r="E7" s="120" t="s">
        <v>68</v>
      </c>
      <c r="F7" s="120" t="s">
        <v>72</v>
      </c>
      <c r="G7" s="120" t="s">
        <v>31</v>
      </c>
      <c r="H7" s="120" t="s">
        <v>73</v>
      </c>
    </row>
    <row r="8" spans="1:10" ht="15.75" x14ac:dyDescent="0.2">
      <c r="A8" s="50"/>
      <c r="B8" s="51"/>
      <c r="C8" s="52" t="s">
        <v>54</v>
      </c>
      <c r="D8" s="51"/>
      <c r="E8" s="50"/>
      <c r="F8" s="50"/>
      <c r="G8" s="50"/>
      <c r="H8" s="50"/>
    </row>
    <row r="9" spans="1:10" ht="31.5" x14ac:dyDescent="0.2">
      <c r="A9" s="55">
        <v>8</v>
      </c>
      <c r="B9" s="55"/>
      <c r="C9" s="55" t="s">
        <v>15</v>
      </c>
      <c r="D9" s="72"/>
      <c r="E9" s="71"/>
      <c r="F9" s="71"/>
      <c r="G9" s="71"/>
      <c r="H9" s="71"/>
    </row>
    <row r="10" spans="1:10" ht="15.75" x14ac:dyDescent="0.2">
      <c r="A10" s="55"/>
      <c r="B10" s="58">
        <v>84</v>
      </c>
      <c r="C10" s="58" t="s">
        <v>22</v>
      </c>
      <c r="D10" s="72"/>
      <c r="E10" s="71"/>
      <c r="F10" s="71"/>
      <c r="G10" s="71"/>
      <c r="H10" s="71"/>
    </row>
    <row r="11" spans="1:10" ht="15.75" x14ac:dyDescent="0.2">
      <c r="A11" s="55"/>
      <c r="B11" s="58"/>
      <c r="C11" s="77"/>
      <c r="D11" s="72"/>
      <c r="E11" s="71"/>
      <c r="F11" s="71"/>
      <c r="G11" s="71"/>
      <c r="H11" s="71"/>
    </row>
    <row r="12" spans="1:10" ht="15.75" x14ac:dyDescent="0.2">
      <c r="A12" s="55"/>
      <c r="B12" s="58"/>
      <c r="C12" s="52" t="s">
        <v>57</v>
      </c>
      <c r="D12" s="72"/>
      <c r="E12" s="71"/>
      <c r="F12" s="71"/>
      <c r="G12" s="71"/>
      <c r="H12" s="71"/>
    </row>
    <row r="13" spans="1:10" ht="47.25" x14ac:dyDescent="0.2">
      <c r="A13" s="63">
        <v>5</v>
      </c>
      <c r="B13" s="64"/>
      <c r="C13" s="65" t="s">
        <v>16</v>
      </c>
      <c r="D13" s="72"/>
      <c r="E13" s="71"/>
      <c r="F13" s="71"/>
      <c r="G13" s="71"/>
      <c r="H13" s="71"/>
    </row>
    <row r="14" spans="1:10" ht="45" x14ac:dyDescent="0.2">
      <c r="A14" s="58"/>
      <c r="B14" s="58">
        <v>54</v>
      </c>
      <c r="C14" s="66" t="s">
        <v>23</v>
      </c>
      <c r="D14" s="72"/>
      <c r="E14" s="71"/>
      <c r="F14" s="71"/>
      <c r="G14" s="71"/>
      <c r="H14" s="73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A7" sqref="A7:F7"/>
    </sheetView>
  </sheetViews>
  <sheetFormatPr defaultRowHeight="15" x14ac:dyDescent="0.25"/>
  <cols>
    <col min="1" max="6" width="25.28515625" customWidth="1"/>
  </cols>
  <sheetData>
    <row r="1" spans="1:10" ht="42" customHeight="1" x14ac:dyDescent="0.25">
      <c r="A1" s="130" t="s">
        <v>74</v>
      </c>
      <c r="B1" s="130"/>
      <c r="C1" s="130"/>
      <c r="D1" s="130"/>
      <c r="E1" s="130"/>
      <c r="F1" s="130"/>
      <c r="G1" s="36"/>
      <c r="H1" s="36"/>
      <c r="I1" s="36"/>
      <c r="J1" s="36"/>
    </row>
    <row r="2" spans="1:10" ht="18" customHeight="1" x14ac:dyDescent="0.25">
      <c r="A2" s="16"/>
      <c r="B2" s="16"/>
      <c r="C2" s="16"/>
      <c r="D2" s="16"/>
      <c r="E2" s="16"/>
      <c r="F2" s="16"/>
    </row>
    <row r="3" spans="1:10" ht="15.75" customHeight="1" x14ac:dyDescent="0.25">
      <c r="A3" s="130" t="s">
        <v>18</v>
      </c>
      <c r="B3" s="130"/>
      <c r="C3" s="130"/>
      <c r="D3" s="130"/>
      <c r="E3" s="130"/>
      <c r="F3" s="130"/>
    </row>
    <row r="4" spans="1:10" ht="18" x14ac:dyDescent="0.25">
      <c r="A4" s="16"/>
      <c r="B4" s="16"/>
      <c r="C4" s="16"/>
      <c r="D4" s="16"/>
      <c r="E4" s="5"/>
      <c r="F4" s="5"/>
    </row>
    <row r="5" spans="1:10" ht="18" customHeight="1" x14ac:dyDescent="0.25">
      <c r="A5" s="130" t="s">
        <v>53</v>
      </c>
      <c r="B5" s="130"/>
      <c r="C5" s="130"/>
      <c r="D5" s="130"/>
      <c r="E5" s="130"/>
      <c r="F5" s="130"/>
    </row>
    <row r="6" spans="1:10" ht="18" x14ac:dyDescent="0.25">
      <c r="A6" s="16"/>
      <c r="B6" s="16"/>
      <c r="C6" s="16"/>
      <c r="D6" s="16"/>
      <c r="E6" s="5"/>
      <c r="F6" s="5"/>
    </row>
    <row r="7" spans="1:10" ht="25.5" x14ac:dyDescent="0.25">
      <c r="A7" s="122" t="s">
        <v>45</v>
      </c>
      <c r="B7" s="122" t="s">
        <v>71</v>
      </c>
      <c r="C7" s="123" t="s">
        <v>68</v>
      </c>
      <c r="D7" s="123" t="s">
        <v>72</v>
      </c>
      <c r="E7" s="123" t="s">
        <v>31</v>
      </c>
      <c r="F7" s="123" t="s">
        <v>73</v>
      </c>
    </row>
    <row r="8" spans="1:10" x14ac:dyDescent="0.25">
      <c r="A8" s="10" t="s">
        <v>54</v>
      </c>
      <c r="B8" s="7"/>
      <c r="C8" s="8"/>
      <c r="D8" s="8"/>
      <c r="E8" s="8"/>
      <c r="F8" s="8"/>
    </row>
    <row r="9" spans="1:10" ht="25.5" x14ac:dyDescent="0.25">
      <c r="A9" s="10" t="s">
        <v>55</v>
      </c>
      <c r="B9" s="7"/>
      <c r="C9" s="8"/>
      <c r="D9" s="8"/>
      <c r="E9" s="8"/>
      <c r="F9" s="8"/>
    </row>
    <row r="10" spans="1:10" ht="25.5" x14ac:dyDescent="0.25">
      <c r="A10" s="12" t="s">
        <v>56</v>
      </c>
      <c r="B10" s="7"/>
      <c r="C10" s="8"/>
      <c r="D10" s="8"/>
      <c r="E10" s="8"/>
      <c r="F10" s="8"/>
    </row>
    <row r="11" spans="1:10" x14ac:dyDescent="0.25">
      <c r="A11" s="12"/>
      <c r="B11" s="7"/>
      <c r="C11" s="8"/>
      <c r="D11" s="8"/>
      <c r="E11" s="8"/>
      <c r="F11" s="8"/>
    </row>
    <row r="12" spans="1:10" x14ac:dyDescent="0.25">
      <c r="A12" s="10" t="s">
        <v>57</v>
      </c>
      <c r="B12" s="7"/>
      <c r="C12" s="8"/>
      <c r="D12" s="8"/>
      <c r="E12" s="8"/>
      <c r="F12" s="8"/>
    </row>
    <row r="13" spans="1:10" x14ac:dyDescent="0.25">
      <c r="A13" s="17" t="s">
        <v>48</v>
      </c>
      <c r="B13" s="7"/>
      <c r="C13" s="8"/>
      <c r="D13" s="8"/>
      <c r="E13" s="8"/>
      <c r="F13" s="8"/>
    </row>
    <row r="14" spans="1:10" x14ac:dyDescent="0.25">
      <c r="A14" s="11" t="s">
        <v>49</v>
      </c>
      <c r="B14" s="7"/>
      <c r="C14" s="8"/>
      <c r="D14" s="8"/>
      <c r="E14" s="8"/>
      <c r="F14" s="9"/>
    </row>
    <row r="15" spans="1:10" x14ac:dyDescent="0.25">
      <c r="A15" s="17" t="s">
        <v>50</v>
      </c>
      <c r="B15" s="7"/>
      <c r="C15" s="8"/>
      <c r="D15" s="8"/>
      <c r="E15" s="8"/>
      <c r="F15" s="9"/>
    </row>
    <row r="16" spans="1:10" x14ac:dyDescent="0.25">
      <c r="A16" s="11" t="s">
        <v>51</v>
      </c>
      <c r="B16" s="7"/>
      <c r="C16" s="8"/>
      <c r="D16" s="8"/>
      <c r="E16" s="8"/>
      <c r="F16" s="9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1"/>
  <sheetViews>
    <sheetView tabSelected="1" topLeftCell="A49" zoomScale="130" zoomScaleNormal="130" workbookViewId="0">
      <selection activeCell="A62" sqref="A6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6.85546875" customWidth="1"/>
    <col min="4" max="4" width="36.7109375" customWidth="1"/>
    <col min="5" max="5" width="22.28515625" customWidth="1"/>
    <col min="6" max="9" width="25.28515625" customWidth="1"/>
  </cols>
  <sheetData>
    <row r="1" spans="1:10" ht="42" customHeight="1" x14ac:dyDescent="0.25">
      <c r="A1" s="130" t="s">
        <v>74</v>
      </c>
      <c r="B1" s="130"/>
      <c r="C1" s="130"/>
      <c r="D1" s="130"/>
      <c r="E1" s="130"/>
      <c r="F1" s="130"/>
      <c r="G1" s="130"/>
      <c r="H1" s="130"/>
      <c r="I1" s="130"/>
      <c r="J1" s="36"/>
    </row>
    <row r="2" spans="1:10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10" ht="18" customHeight="1" x14ac:dyDescent="0.25">
      <c r="A3" s="130" t="s">
        <v>17</v>
      </c>
      <c r="B3" s="154"/>
      <c r="C3" s="154"/>
      <c r="D3" s="154"/>
      <c r="E3" s="154"/>
      <c r="F3" s="154"/>
      <c r="G3" s="154"/>
      <c r="H3" s="154"/>
      <c r="I3" s="154"/>
    </row>
    <row r="4" spans="1:10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10" s="68" customFormat="1" ht="30" x14ac:dyDescent="0.25">
      <c r="A5" s="165" t="s">
        <v>19</v>
      </c>
      <c r="B5" s="166"/>
      <c r="C5" s="167"/>
      <c r="D5" s="124" t="s">
        <v>20</v>
      </c>
      <c r="E5" s="124" t="s">
        <v>71</v>
      </c>
      <c r="F5" s="125" t="s">
        <v>68</v>
      </c>
      <c r="G5" s="125" t="s">
        <v>72</v>
      </c>
      <c r="H5" s="125" t="s">
        <v>31</v>
      </c>
      <c r="I5" s="125" t="s">
        <v>73</v>
      </c>
    </row>
    <row r="6" spans="1:10" s="96" customFormat="1" x14ac:dyDescent="0.25">
      <c r="A6" s="168">
        <v>48015</v>
      </c>
      <c r="B6" s="169"/>
      <c r="C6" s="170"/>
      <c r="D6" s="93" t="s">
        <v>87</v>
      </c>
      <c r="E6" s="94"/>
      <c r="F6" s="95"/>
      <c r="G6" s="95"/>
      <c r="H6" s="95"/>
      <c r="I6" s="95"/>
    </row>
    <row r="7" spans="1:10" s="96" customFormat="1" x14ac:dyDescent="0.25">
      <c r="A7" s="168" t="s">
        <v>90</v>
      </c>
      <c r="B7" s="169"/>
      <c r="C7" s="170"/>
      <c r="D7" s="93" t="s">
        <v>89</v>
      </c>
      <c r="E7" s="94"/>
      <c r="F7" s="95"/>
      <c r="G7" s="95"/>
      <c r="H7" s="95"/>
      <c r="I7" s="95"/>
    </row>
    <row r="8" spans="1:10" s="96" customFormat="1" x14ac:dyDescent="0.25">
      <c r="A8" s="168" t="s">
        <v>91</v>
      </c>
      <c r="B8" s="169"/>
      <c r="C8" s="170"/>
      <c r="D8" s="93" t="s">
        <v>92</v>
      </c>
      <c r="E8" s="119">
        <f>E13</f>
        <v>143876.72</v>
      </c>
      <c r="F8" s="127">
        <f>F13</f>
        <v>180091</v>
      </c>
      <c r="G8" s="95">
        <f>G13</f>
        <v>230300</v>
      </c>
      <c r="H8" s="95">
        <f t="shared" ref="H8:I8" si="0">H13</f>
        <v>231300</v>
      </c>
      <c r="I8" s="95">
        <f t="shared" si="0"/>
        <v>232410</v>
      </c>
    </row>
    <row r="9" spans="1:10" s="91" customFormat="1" x14ac:dyDescent="0.25">
      <c r="A9" s="162" t="s">
        <v>93</v>
      </c>
      <c r="B9" s="163"/>
      <c r="C9" s="164"/>
      <c r="D9" s="97" t="s">
        <v>101</v>
      </c>
      <c r="E9" s="118">
        <f>E15+E30</f>
        <v>117809.76000000001</v>
      </c>
      <c r="F9" s="126">
        <f>F15</f>
        <v>91877</v>
      </c>
      <c r="G9" s="126">
        <f>G15+G30</f>
        <v>129230</v>
      </c>
      <c r="H9" s="126">
        <f t="shared" ref="H9" si="1">H15</f>
        <v>140930</v>
      </c>
      <c r="I9" s="126">
        <f>I15+I30</f>
        <v>146060</v>
      </c>
    </row>
    <row r="10" spans="1:10" s="91" customFormat="1" x14ac:dyDescent="0.25">
      <c r="A10" s="162" t="s">
        <v>94</v>
      </c>
      <c r="B10" s="163"/>
      <c r="C10" s="164"/>
      <c r="D10" s="97" t="s">
        <v>102</v>
      </c>
      <c r="E10" s="118">
        <f>E19</f>
        <v>25895.4</v>
      </c>
      <c r="F10" s="126">
        <f>F19+F33</f>
        <v>26000</v>
      </c>
      <c r="G10" s="126">
        <f>G19+G33</f>
        <v>30680</v>
      </c>
      <c r="H10" s="126">
        <f t="shared" ref="H10:I10" si="2">H19+H33</f>
        <v>30000</v>
      </c>
      <c r="I10" s="126">
        <f t="shared" si="2"/>
        <v>28000</v>
      </c>
    </row>
    <row r="11" spans="1:10" s="91" customFormat="1" x14ac:dyDescent="0.25">
      <c r="A11" s="162" t="s">
        <v>95</v>
      </c>
      <c r="B11" s="163"/>
      <c r="C11" s="164"/>
      <c r="D11" s="97" t="s">
        <v>103</v>
      </c>
      <c r="E11" s="118">
        <f>E23</f>
        <v>144</v>
      </c>
      <c r="F11" s="126">
        <f>F23</f>
        <v>62184</v>
      </c>
      <c r="G11" s="126">
        <f>G23</f>
        <v>70360</v>
      </c>
      <c r="H11" s="126">
        <f t="shared" ref="H11:I11" si="3">H23</f>
        <v>60340</v>
      </c>
      <c r="I11" s="126">
        <f t="shared" si="3"/>
        <v>58320</v>
      </c>
    </row>
    <row r="12" spans="1:10" s="91" customFormat="1" x14ac:dyDescent="0.25">
      <c r="A12" s="162" t="s">
        <v>96</v>
      </c>
      <c r="B12" s="163"/>
      <c r="C12" s="164"/>
      <c r="D12" s="97" t="s">
        <v>104</v>
      </c>
      <c r="E12" s="118">
        <f>E27</f>
        <v>27.56</v>
      </c>
      <c r="F12" s="126">
        <f>F27</f>
        <v>30</v>
      </c>
      <c r="G12" s="126">
        <f>G27</f>
        <v>30</v>
      </c>
      <c r="H12" s="126">
        <f t="shared" ref="H12:I12" si="4">H27</f>
        <v>30</v>
      </c>
      <c r="I12" s="126">
        <f t="shared" si="4"/>
        <v>30</v>
      </c>
    </row>
    <row r="13" spans="1:10" s="68" customFormat="1" ht="28.5" customHeight="1" x14ac:dyDescent="0.25">
      <c r="A13" s="156" t="s">
        <v>88</v>
      </c>
      <c r="B13" s="157"/>
      <c r="C13" s="158"/>
      <c r="D13" s="98" t="s">
        <v>97</v>
      </c>
      <c r="E13" s="101">
        <f>E14</f>
        <v>143876.72</v>
      </c>
      <c r="F13" s="102">
        <f>F14</f>
        <v>180091</v>
      </c>
      <c r="G13" s="102">
        <f>G14</f>
        <v>230300</v>
      </c>
      <c r="H13" s="102">
        <f t="shared" ref="H13:I13" si="5">H14</f>
        <v>231300</v>
      </c>
      <c r="I13" s="102">
        <f t="shared" si="5"/>
        <v>232410</v>
      </c>
    </row>
    <row r="14" spans="1:10" s="68" customFormat="1" ht="26.25" customHeight="1" x14ac:dyDescent="0.25">
      <c r="A14" s="156" t="s">
        <v>98</v>
      </c>
      <c r="B14" s="157"/>
      <c r="C14" s="158"/>
      <c r="D14" s="98" t="s">
        <v>99</v>
      </c>
      <c r="E14" s="101">
        <f>E16+E20+E24+E28+E31</f>
        <v>143876.72</v>
      </c>
      <c r="F14" s="102">
        <f>F16+F20+F24+F28+F31+F34</f>
        <v>180091</v>
      </c>
      <c r="G14" s="102">
        <f>G16+G20+G24+G28+G31+G34</f>
        <v>230300</v>
      </c>
      <c r="H14" s="102">
        <f t="shared" ref="H14" si="6">H16+H20+H24+H28+H31+H34</f>
        <v>231300</v>
      </c>
      <c r="I14" s="102">
        <f>I16+I20+I24+I28+I31+I34</f>
        <v>232410</v>
      </c>
    </row>
    <row r="15" spans="1:10" s="68" customFormat="1" x14ac:dyDescent="0.25">
      <c r="A15" s="162" t="s">
        <v>100</v>
      </c>
      <c r="B15" s="163"/>
      <c r="C15" s="164"/>
      <c r="D15" s="97" t="s">
        <v>101</v>
      </c>
      <c r="E15" s="103">
        <f>E16</f>
        <v>117599.16</v>
      </c>
      <c r="F15" s="104">
        <f>F16</f>
        <v>91877</v>
      </c>
      <c r="G15" s="104">
        <f t="shared" ref="G15:I15" si="7">G16</f>
        <v>127230</v>
      </c>
      <c r="H15" s="104">
        <f t="shared" si="7"/>
        <v>140930</v>
      </c>
      <c r="I15" s="105">
        <f t="shared" si="7"/>
        <v>145060</v>
      </c>
    </row>
    <row r="16" spans="1:10" s="68" customFormat="1" x14ac:dyDescent="0.25">
      <c r="A16" s="156">
        <v>3</v>
      </c>
      <c r="B16" s="157"/>
      <c r="C16" s="158"/>
      <c r="D16" s="98" t="s">
        <v>10</v>
      </c>
      <c r="E16" s="101">
        <f>E17+E18</f>
        <v>117599.16</v>
      </c>
      <c r="F16" s="102">
        <f>F17+F18</f>
        <v>91877</v>
      </c>
      <c r="G16" s="102">
        <f t="shared" ref="G16:I16" si="8">G17+G18</f>
        <v>127230</v>
      </c>
      <c r="H16" s="102">
        <f t="shared" si="8"/>
        <v>140930</v>
      </c>
      <c r="I16" s="106">
        <f t="shared" si="8"/>
        <v>145060</v>
      </c>
    </row>
    <row r="17" spans="1:9" s="68" customFormat="1" x14ac:dyDescent="0.25">
      <c r="A17" s="159">
        <v>31</v>
      </c>
      <c r="B17" s="160"/>
      <c r="C17" s="161"/>
      <c r="D17" s="107" t="s">
        <v>11</v>
      </c>
      <c r="E17" s="99">
        <v>108271.41</v>
      </c>
      <c r="F17" s="100">
        <v>76510</v>
      </c>
      <c r="G17" s="100">
        <v>110060</v>
      </c>
      <c r="H17" s="100">
        <v>122000</v>
      </c>
      <c r="I17" s="108">
        <v>125000</v>
      </c>
    </row>
    <row r="18" spans="1:9" s="68" customFormat="1" x14ac:dyDescent="0.25">
      <c r="A18" s="159">
        <v>32</v>
      </c>
      <c r="B18" s="160"/>
      <c r="C18" s="161"/>
      <c r="D18" s="107" t="s">
        <v>21</v>
      </c>
      <c r="E18" s="99">
        <v>9327.75</v>
      </c>
      <c r="F18" s="100">
        <v>15367</v>
      </c>
      <c r="G18" s="100">
        <v>17170</v>
      </c>
      <c r="H18" s="100">
        <v>18930</v>
      </c>
      <c r="I18" s="108">
        <v>20060</v>
      </c>
    </row>
    <row r="19" spans="1:9" s="68" customFormat="1" ht="15" customHeight="1" x14ac:dyDescent="0.25">
      <c r="A19" s="162" t="s">
        <v>105</v>
      </c>
      <c r="B19" s="163"/>
      <c r="C19" s="164"/>
      <c r="D19" s="97" t="s">
        <v>102</v>
      </c>
      <c r="E19" s="103">
        <f>E20</f>
        <v>25895.4</v>
      </c>
      <c r="F19" s="104">
        <f>F20</f>
        <v>24000</v>
      </c>
      <c r="G19" s="104">
        <f t="shared" ref="G19:I19" si="9">G20</f>
        <v>30680</v>
      </c>
      <c r="H19" s="104">
        <f t="shared" si="9"/>
        <v>30000</v>
      </c>
      <c r="I19" s="105">
        <f t="shared" si="9"/>
        <v>28000</v>
      </c>
    </row>
    <row r="20" spans="1:9" s="68" customFormat="1" x14ac:dyDescent="0.25">
      <c r="A20" s="156">
        <v>3</v>
      </c>
      <c r="B20" s="157"/>
      <c r="C20" s="158"/>
      <c r="D20" s="98" t="s">
        <v>10</v>
      </c>
      <c r="E20" s="101">
        <f>E21+E22</f>
        <v>25895.4</v>
      </c>
      <c r="F20" s="102">
        <f>F21+F22</f>
        <v>24000</v>
      </c>
      <c r="G20" s="102">
        <f t="shared" ref="G20:I20" si="10">G21+G22</f>
        <v>30680</v>
      </c>
      <c r="H20" s="102">
        <f t="shared" si="10"/>
        <v>30000</v>
      </c>
      <c r="I20" s="106">
        <f t="shared" si="10"/>
        <v>28000</v>
      </c>
    </row>
    <row r="21" spans="1:9" s="68" customFormat="1" ht="15" customHeight="1" x14ac:dyDescent="0.25">
      <c r="A21" s="159">
        <v>32</v>
      </c>
      <c r="B21" s="160"/>
      <c r="C21" s="161"/>
      <c r="D21" s="107" t="s">
        <v>21</v>
      </c>
      <c r="E21" s="99">
        <v>25261.86</v>
      </c>
      <c r="F21" s="100">
        <v>23290</v>
      </c>
      <c r="G21" s="100">
        <v>29920</v>
      </c>
      <c r="H21" s="100">
        <v>29200</v>
      </c>
      <c r="I21" s="108">
        <v>27190</v>
      </c>
    </row>
    <row r="22" spans="1:9" s="68" customFormat="1" ht="15" customHeight="1" x14ac:dyDescent="0.25">
      <c r="A22" s="159">
        <v>34</v>
      </c>
      <c r="B22" s="160"/>
      <c r="C22" s="161"/>
      <c r="D22" s="107" t="s">
        <v>77</v>
      </c>
      <c r="E22" s="99">
        <v>633.54</v>
      </c>
      <c r="F22" s="100">
        <v>710</v>
      </c>
      <c r="G22" s="100">
        <v>760</v>
      </c>
      <c r="H22" s="100">
        <v>800</v>
      </c>
      <c r="I22" s="108">
        <v>810</v>
      </c>
    </row>
    <row r="23" spans="1:9" s="68" customFormat="1" ht="15" customHeight="1" x14ac:dyDescent="0.25">
      <c r="A23" s="162" t="s">
        <v>106</v>
      </c>
      <c r="B23" s="163"/>
      <c r="C23" s="164"/>
      <c r="D23" s="97" t="s">
        <v>103</v>
      </c>
      <c r="E23" s="103">
        <f>E24</f>
        <v>144</v>
      </c>
      <c r="F23" s="104">
        <f>F24</f>
        <v>62184</v>
      </c>
      <c r="G23" s="104">
        <f t="shared" ref="G23:I23" si="11">G24</f>
        <v>70360</v>
      </c>
      <c r="H23" s="104">
        <f t="shared" si="11"/>
        <v>60340</v>
      </c>
      <c r="I23" s="105">
        <f t="shared" si="11"/>
        <v>58320</v>
      </c>
    </row>
    <row r="24" spans="1:9" s="68" customFormat="1" x14ac:dyDescent="0.25">
      <c r="A24" s="156">
        <v>3</v>
      </c>
      <c r="B24" s="157"/>
      <c r="C24" s="158"/>
      <c r="D24" s="98" t="s">
        <v>10</v>
      </c>
      <c r="E24" s="101">
        <f>E26</f>
        <v>144</v>
      </c>
      <c r="F24" s="102">
        <f>F25+F26</f>
        <v>62184</v>
      </c>
      <c r="G24" s="102">
        <f t="shared" ref="G24:I24" si="12">G25+G26</f>
        <v>70360</v>
      </c>
      <c r="H24" s="102">
        <f t="shared" si="12"/>
        <v>60340</v>
      </c>
      <c r="I24" s="106">
        <f t="shared" si="12"/>
        <v>58320</v>
      </c>
    </row>
    <row r="25" spans="1:9" s="68" customFormat="1" x14ac:dyDescent="0.25">
      <c r="A25" s="159">
        <v>31</v>
      </c>
      <c r="B25" s="160"/>
      <c r="C25" s="161"/>
      <c r="D25" s="107" t="s">
        <v>11</v>
      </c>
      <c r="E25" s="99"/>
      <c r="F25" s="100">
        <v>61860</v>
      </c>
      <c r="G25" s="100">
        <v>70000</v>
      </c>
      <c r="H25" s="100">
        <v>60000</v>
      </c>
      <c r="I25" s="108">
        <v>58000</v>
      </c>
    </row>
    <row r="26" spans="1:9" s="68" customFormat="1" x14ac:dyDescent="0.25">
      <c r="A26" s="159">
        <v>32</v>
      </c>
      <c r="B26" s="160"/>
      <c r="C26" s="161"/>
      <c r="D26" s="107" t="s">
        <v>21</v>
      </c>
      <c r="E26" s="99">
        <v>144</v>
      </c>
      <c r="F26" s="100">
        <v>324</v>
      </c>
      <c r="G26" s="100">
        <v>360</v>
      </c>
      <c r="H26" s="100">
        <v>340</v>
      </c>
      <c r="I26" s="108">
        <v>320</v>
      </c>
    </row>
    <row r="27" spans="1:9" s="68" customFormat="1" x14ac:dyDescent="0.25">
      <c r="A27" s="162" t="s">
        <v>107</v>
      </c>
      <c r="B27" s="163"/>
      <c r="C27" s="164"/>
      <c r="D27" s="97" t="s">
        <v>104</v>
      </c>
      <c r="E27" s="109">
        <f>E28</f>
        <v>27.56</v>
      </c>
      <c r="F27" s="113">
        <f>F28</f>
        <v>30</v>
      </c>
      <c r="G27" s="113">
        <f>G28</f>
        <v>30</v>
      </c>
      <c r="H27" s="113">
        <f>H28</f>
        <v>30</v>
      </c>
      <c r="I27" s="113">
        <f>I28</f>
        <v>30</v>
      </c>
    </row>
    <row r="28" spans="1:9" s="68" customFormat="1" x14ac:dyDescent="0.25">
      <c r="A28" s="156">
        <v>3</v>
      </c>
      <c r="B28" s="157"/>
      <c r="C28" s="158"/>
      <c r="D28" s="98" t="s">
        <v>10</v>
      </c>
      <c r="E28" s="110">
        <f>E29</f>
        <v>27.56</v>
      </c>
      <c r="F28" s="115">
        <f>F29</f>
        <v>30</v>
      </c>
      <c r="G28" s="115">
        <f t="shared" ref="G28:I28" si="13">G29</f>
        <v>30</v>
      </c>
      <c r="H28" s="115">
        <f t="shared" si="13"/>
        <v>30</v>
      </c>
      <c r="I28" s="115">
        <f t="shared" si="13"/>
        <v>30</v>
      </c>
    </row>
    <row r="29" spans="1:9" s="68" customFormat="1" x14ac:dyDescent="0.25">
      <c r="A29" s="159">
        <v>32</v>
      </c>
      <c r="B29" s="160"/>
      <c r="C29" s="161"/>
      <c r="D29" s="111" t="s">
        <v>21</v>
      </c>
      <c r="E29" s="92">
        <v>27.56</v>
      </c>
      <c r="F29" s="117">
        <v>30</v>
      </c>
      <c r="G29" s="117">
        <v>30</v>
      </c>
      <c r="H29" s="117">
        <v>30</v>
      </c>
      <c r="I29" s="117">
        <v>30</v>
      </c>
    </row>
    <row r="30" spans="1:9" s="68" customFormat="1" x14ac:dyDescent="0.25">
      <c r="A30" s="162" t="s">
        <v>100</v>
      </c>
      <c r="B30" s="163"/>
      <c r="C30" s="164"/>
      <c r="D30" s="112" t="s">
        <v>101</v>
      </c>
      <c r="E30" s="113">
        <f>E31</f>
        <v>210.6</v>
      </c>
      <c r="F30" s="113">
        <f>F31</f>
        <v>0</v>
      </c>
      <c r="G30" s="113">
        <f t="shared" ref="G30:I30" si="14">G31</f>
        <v>2000</v>
      </c>
      <c r="H30" s="113">
        <f t="shared" si="14"/>
        <v>0</v>
      </c>
      <c r="I30" s="113">
        <f t="shared" si="14"/>
        <v>1000</v>
      </c>
    </row>
    <row r="31" spans="1:9" s="68" customFormat="1" ht="30" x14ac:dyDescent="0.25">
      <c r="A31" s="156">
        <v>4</v>
      </c>
      <c r="B31" s="157"/>
      <c r="C31" s="158"/>
      <c r="D31" s="114" t="s">
        <v>12</v>
      </c>
      <c r="E31" s="115">
        <f>E32</f>
        <v>210.6</v>
      </c>
      <c r="F31" s="115">
        <f>F32</f>
        <v>0</v>
      </c>
      <c r="G31" s="115">
        <f t="shared" ref="G31:I31" si="15">G32</f>
        <v>2000</v>
      </c>
      <c r="H31" s="115">
        <f t="shared" si="15"/>
        <v>0</v>
      </c>
      <c r="I31" s="115">
        <f t="shared" si="15"/>
        <v>1000</v>
      </c>
    </row>
    <row r="32" spans="1:9" s="68" customFormat="1" ht="28.5" x14ac:dyDescent="0.25">
      <c r="A32" s="159">
        <v>42</v>
      </c>
      <c r="B32" s="160"/>
      <c r="C32" s="161"/>
      <c r="D32" s="116" t="s">
        <v>108</v>
      </c>
      <c r="E32" s="117">
        <v>210.6</v>
      </c>
      <c r="F32" s="117">
        <v>0</v>
      </c>
      <c r="G32" s="117">
        <v>2000</v>
      </c>
      <c r="H32" s="117"/>
      <c r="I32" s="117">
        <v>1000</v>
      </c>
    </row>
    <row r="33" spans="1:9" s="68" customFormat="1" x14ac:dyDescent="0.25">
      <c r="A33" s="162" t="s">
        <v>105</v>
      </c>
      <c r="B33" s="163"/>
      <c r="C33" s="164"/>
      <c r="D33" s="112" t="s">
        <v>102</v>
      </c>
      <c r="E33" s="113">
        <f>E34</f>
        <v>0</v>
      </c>
      <c r="F33" s="113">
        <f>F34</f>
        <v>2000</v>
      </c>
      <c r="G33" s="113">
        <f t="shared" ref="G33:I33" si="16">G34</f>
        <v>0</v>
      </c>
      <c r="H33" s="113">
        <f t="shared" si="16"/>
        <v>0</v>
      </c>
      <c r="I33" s="113">
        <f t="shared" si="16"/>
        <v>0</v>
      </c>
    </row>
    <row r="34" spans="1:9" s="68" customFormat="1" ht="30" x14ac:dyDescent="0.25">
      <c r="A34" s="156">
        <v>4</v>
      </c>
      <c r="B34" s="157"/>
      <c r="C34" s="158"/>
      <c r="D34" s="114" t="s">
        <v>12</v>
      </c>
      <c r="E34" s="115">
        <f>E35</f>
        <v>0</v>
      </c>
      <c r="F34" s="115">
        <f>F35</f>
        <v>2000</v>
      </c>
      <c r="G34" s="115">
        <f t="shared" ref="G34:I34" si="17">G35</f>
        <v>0</v>
      </c>
      <c r="H34" s="115">
        <f t="shared" si="17"/>
        <v>0</v>
      </c>
      <c r="I34" s="115">
        <f t="shared" si="17"/>
        <v>0</v>
      </c>
    </row>
    <row r="35" spans="1:9" s="68" customFormat="1" ht="28.5" x14ac:dyDescent="0.25">
      <c r="A35" s="159">
        <v>42</v>
      </c>
      <c r="B35" s="160"/>
      <c r="C35" s="161"/>
      <c r="D35" s="116" t="s">
        <v>108</v>
      </c>
      <c r="E35" s="117"/>
      <c r="F35" s="117">
        <v>2000</v>
      </c>
      <c r="G35" s="117"/>
      <c r="H35" s="117"/>
      <c r="I35" s="117"/>
    </row>
    <row r="39" spans="1:9" s="76" customFormat="1" x14ac:dyDescent="0.2">
      <c r="A39" s="172" t="s">
        <v>109</v>
      </c>
      <c r="B39" s="172"/>
      <c r="C39" s="172"/>
      <c r="D39" s="172"/>
      <c r="E39" s="172"/>
      <c r="F39" s="172"/>
      <c r="G39" s="172"/>
      <c r="H39" s="172"/>
      <c r="I39" s="172"/>
    </row>
    <row r="40" spans="1:9" s="76" customFormat="1" x14ac:dyDescent="0.2">
      <c r="E40" s="128"/>
      <c r="F40" s="128"/>
      <c r="G40" s="128"/>
      <c r="H40" s="128"/>
      <c r="I40" s="128"/>
    </row>
    <row r="41" spans="1:9" s="76" customFormat="1" ht="35.25" customHeight="1" x14ac:dyDescent="0.2">
      <c r="A41" s="173" t="s">
        <v>116</v>
      </c>
      <c r="B41" s="173"/>
      <c r="C41" s="173"/>
      <c r="D41" s="173"/>
      <c r="E41" s="173"/>
      <c r="F41" s="173"/>
      <c r="G41" s="173"/>
      <c r="H41" s="173"/>
      <c r="I41" s="173"/>
    </row>
    <row r="42" spans="1:9" s="76" customFormat="1" x14ac:dyDescent="0.2">
      <c r="E42" s="128"/>
      <c r="F42" s="128"/>
      <c r="G42" s="128"/>
      <c r="H42" s="128"/>
      <c r="I42" s="128"/>
    </row>
    <row r="43" spans="1:9" s="76" customFormat="1" x14ac:dyDescent="0.2">
      <c r="A43" s="172" t="s">
        <v>110</v>
      </c>
      <c r="B43" s="172"/>
      <c r="C43" s="172"/>
      <c r="D43" s="172"/>
      <c r="E43" s="172"/>
      <c r="F43" s="172"/>
      <c r="G43" s="172"/>
      <c r="H43" s="172"/>
      <c r="I43" s="172"/>
    </row>
    <row r="44" spans="1:9" s="76" customFormat="1" x14ac:dyDescent="0.2">
      <c r="E44" s="128"/>
      <c r="F44" s="128"/>
      <c r="G44" s="128"/>
      <c r="H44" s="128"/>
      <c r="I44" s="128"/>
    </row>
    <row r="45" spans="1:9" s="76" customFormat="1" ht="30" customHeight="1" x14ac:dyDescent="0.2">
      <c r="A45" s="173" t="s">
        <v>117</v>
      </c>
      <c r="B45" s="173"/>
      <c r="C45" s="173"/>
      <c r="D45" s="173"/>
      <c r="E45" s="173"/>
      <c r="F45" s="173"/>
      <c r="G45" s="173"/>
      <c r="H45" s="173"/>
      <c r="I45" s="173"/>
    </row>
    <row r="46" spans="1:9" s="76" customFormat="1" x14ac:dyDescent="0.2">
      <c r="E46" s="128"/>
      <c r="F46" s="128"/>
      <c r="G46" s="128"/>
      <c r="H46" s="128"/>
      <c r="I46" s="128"/>
    </row>
    <row r="47" spans="1:9" s="76" customFormat="1" x14ac:dyDescent="0.2">
      <c r="A47" s="172" t="s">
        <v>111</v>
      </c>
      <c r="B47" s="172"/>
      <c r="C47" s="172"/>
      <c r="D47" s="172"/>
      <c r="E47" s="172"/>
      <c r="F47" s="172"/>
      <c r="G47" s="172"/>
      <c r="H47" s="172"/>
      <c r="I47" s="172"/>
    </row>
    <row r="48" spans="1:9" s="76" customFormat="1" x14ac:dyDescent="0.2">
      <c r="E48" s="128"/>
      <c r="F48" s="128"/>
      <c r="G48" s="128"/>
      <c r="H48" s="128"/>
      <c r="I48" s="128"/>
    </row>
    <row r="49" spans="1:9" s="76" customFormat="1" x14ac:dyDescent="0.2">
      <c r="A49" s="174" t="s">
        <v>118</v>
      </c>
      <c r="B49" s="174"/>
      <c r="C49" s="174"/>
      <c r="D49" s="174"/>
      <c r="E49" s="174"/>
      <c r="F49" s="174"/>
      <c r="G49" s="174"/>
      <c r="H49" s="174"/>
      <c r="I49" s="174"/>
    </row>
    <row r="50" spans="1:9" s="76" customFormat="1" x14ac:dyDescent="0.2">
      <c r="E50" s="128"/>
      <c r="F50" s="128"/>
      <c r="G50" s="128"/>
      <c r="H50" s="128"/>
      <c r="I50" s="128"/>
    </row>
    <row r="51" spans="1:9" s="76" customFormat="1" x14ac:dyDescent="0.2">
      <c r="A51" s="174" t="s">
        <v>112</v>
      </c>
      <c r="B51" s="174"/>
      <c r="C51" s="174"/>
      <c r="D51" s="174"/>
      <c r="E51" s="128"/>
      <c r="F51" s="128"/>
      <c r="G51" s="128"/>
      <c r="H51" s="128"/>
      <c r="I51" s="128"/>
    </row>
    <row r="52" spans="1:9" s="76" customFormat="1" x14ac:dyDescent="0.2">
      <c r="E52" s="128"/>
      <c r="F52" s="128"/>
      <c r="G52" s="128"/>
      <c r="H52" s="128"/>
      <c r="I52" s="128"/>
    </row>
    <row r="53" spans="1:9" s="76" customFormat="1" x14ac:dyDescent="0.2">
      <c r="A53" s="172" t="s">
        <v>113</v>
      </c>
      <c r="B53" s="172"/>
      <c r="C53" s="172"/>
      <c r="D53" s="172"/>
      <c r="E53" s="172"/>
      <c r="F53" s="172"/>
      <c r="G53" s="172"/>
      <c r="H53" s="172"/>
      <c r="I53" s="172"/>
    </row>
    <row r="54" spans="1:9" s="76" customFormat="1" x14ac:dyDescent="0.2">
      <c r="E54" s="128"/>
      <c r="F54" s="128"/>
      <c r="G54" s="128"/>
      <c r="H54" s="128"/>
      <c r="I54" s="128"/>
    </row>
    <row r="55" spans="1:9" s="76" customFormat="1" x14ac:dyDescent="0.2">
      <c r="A55" s="174" t="s">
        <v>119</v>
      </c>
      <c r="B55" s="174"/>
      <c r="C55" s="174"/>
      <c r="D55" s="174"/>
      <c r="E55" s="174"/>
      <c r="F55" s="174"/>
      <c r="G55" s="174"/>
      <c r="H55" s="174"/>
      <c r="I55" s="174"/>
    </row>
    <row r="56" spans="1:9" s="76" customFormat="1" x14ac:dyDescent="0.2">
      <c r="E56" s="128"/>
      <c r="F56" s="128"/>
      <c r="G56" s="128"/>
      <c r="H56" s="128"/>
      <c r="I56" s="128"/>
    </row>
    <row r="57" spans="1:9" s="76" customFormat="1" x14ac:dyDescent="0.2">
      <c r="A57" s="172" t="s">
        <v>114</v>
      </c>
      <c r="B57" s="172"/>
      <c r="C57" s="172"/>
      <c r="D57" s="172"/>
      <c r="E57" s="172"/>
      <c r="F57" s="172"/>
      <c r="G57" s="172"/>
      <c r="H57" s="172"/>
      <c r="I57" s="172"/>
    </row>
    <row r="59" spans="1:9" x14ac:dyDescent="0.25">
      <c r="A59" s="171" t="s">
        <v>120</v>
      </c>
      <c r="B59" s="171"/>
      <c r="C59" s="171"/>
      <c r="D59" s="171"/>
      <c r="E59" s="171"/>
      <c r="F59" s="171"/>
      <c r="G59" s="171"/>
      <c r="H59" s="171"/>
      <c r="I59" s="171"/>
    </row>
    <row r="60" spans="1:9" x14ac:dyDescent="0.25">
      <c r="A60" s="171" t="s">
        <v>121</v>
      </c>
      <c r="B60" s="171"/>
      <c r="C60" s="171"/>
      <c r="D60" s="171"/>
      <c r="E60" s="171"/>
      <c r="F60" s="171"/>
      <c r="G60" s="171"/>
      <c r="H60" s="171"/>
      <c r="I60" s="171"/>
    </row>
    <row r="61" spans="1:9" x14ac:dyDescent="0.25">
      <c r="A61" s="171" t="s">
        <v>123</v>
      </c>
      <c r="B61" s="171"/>
      <c r="C61" s="171"/>
      <c r="D61" s="171"/>
      <c r="E61" s="171"/>
      <c r="F61" s="171"/>
      <c r="G61" s="171"/>
      <c r="H61" s="171"/>
      <c r="I61" s="171"/>
    </row>
    <row r="62" spans="1:9" x14ac:dyDescent="0.25">
      <c r="A62" s="75"/>
      <c r="B62" s="75"/>
      <c r="C62" s="75"/>
      <c r="D62" s="75"/>
      <c r="E62" s="75"/>
      <c r="F62" s="75"/>
      <c r="G62" s="75"/>
      <c r="H62" s="75"/>
      <c r="I62" s="75"/>
    </row>
    <row r="63" spans="1:9" x14ac:dyDescent="0.25">
      <c r="A63" s="75"/>
      <c r="B63" s="75"/>
      <c r="C63" s="75"/>
      <c r="D63" s="75"/>
      <c r="E63" s="75"/>
      <c r="F63" s="75"/>
      <c r="G63" s="75"/>
      <c r="H63" s="75"/>
      <c r="I63" s="75"/>
    </row>
    <row r="64" spans="1:9" x14ac:dyDescent="0.25">
      <c r="A64" s="75"/>
      <c r="B64" s="75"/>
      <c r="C64" s="75"/>
      <c r="D64" s="75"/>
      <c r="E64" s="75"/>
      <c r="F64" s="75"/>
      <c r="G64" s="75"/>
      <c r="H64" s="75"/>
      <c r="I64" s="75"/>
    </row>
    <row r="65" spans="1:9" x14ac:dyDescent="0.25">
      <c r="A65" s="75"/>
      <c r="B65" s="75"/>
      <c r="C65" s="75"/>
      <c r="D65" s="75"/>
      <c r="E65" s="75"/>
      <c r="F65" s="75"/>
      <c r="G65" s="75"/>
      <c r="H65" s="75"/>
      <c r="I65" s="75"/>
    </row>
    <row r="66" spans="1:9" x14ac:dyDescent="0.25">
      <c r="A66" s="75"/>
      <c r="B66" s="75"/>
      <c r="C66" s="75"/>
      <c r="D66" s="75"/>
      <c r="E66" s="75"/>
      <c r="F66" s="75"/>
      <c r="G66" s="75"/>
      <c r="H66" s="75"/>
      <c r="I66" s="75"/>
    </row>
    <row r="67" spans="1:9" x14ac:dyDescent="0.25">
      <c r="A67" s="75"/>
      <c r="B67" s="75"/>
      <c r="C67" s="75"/>
      <c r="D67" s="75"/>
      <c r="E67" s="75"/>
      <c r="F67" s="75"/>
      <c r="G67" s="75"/>
      <c r="H67" s="75"/>
      <c r="I67" s="75"/>
    </row>
    <row r="68" spans="1:9" x14ac:dyDescent="0.25">
      <c r="A68" s="75"/>
      <c r="B68" s="75"/>
      <c r="C68" s="75"/>
      <c r="D68" s="75"/>
      <c r="E68" s="75"/>
      <c r="F68" s="75"/>
      <c r="G68" s="75"/>
      <c r="H68" s="75"/>
      <c r="I68" s="75"/>
    </row>
    <row r="69" spans="1:9" x14ac:dyDescent="0.25">
      <c r="A69" s="75"/>
      <c r="B69" s="75"/>
      <c r="C69" s="75"/>
      <c r="D69" s="75"/>
      <c r="E69" s="75"/>
      <c r="F69" s="75"/>
      <c r="G69" s="75"/>
      <c r="H69" s="75"/>
      <c r="I69" s="75"/>
    </row>
    <row r="70" spans="1:9" x14ac:dyDescent="0.25">
      <c r="A70" s="75"/>
      <c r="B70" s="75"/>
      <c r="C70" s="75"/>
      <c r="D70" s="75"/>
      <c r="E70" s="75"/>
      <c r="F70" s="75"/>
      <c r="G70" s="75"/>
      <c r="H70" s="75"/>
      <c r="I70" s="75"/>
    </row>
    <row r="71" spans="1:9" x14ac:dyDescent="0.25">
      <c r="A71" s="75"/>
      <c r="B71" s="75"/>
      <c r="C71" s="75"/>
      <c r="D71" s="75"/>
      <c r="E71" s="75"/>
      <c r="F71" s="75"/>
      <c r="G71" s="75"/>
      <c r="H71" s="75"/>
      <c r="I71" s="75"/>
    </row>
  </sheetData>
  <mergeCells count="46">
    <mergeCell ref="A59:I59"/>
    <mergeCell ref="A60:I60"/>
    <mergeCell ref="A61:I61"/>
    <mergeCell ref="A35:C35"/>
    <mergeCell ref="A31:C31"/>
    <mergeCell ref="A32:C32"/>
    <mergeCell ref="A39:I39"/>
    <mergeCell ref="A41:I41"/>
    <mergeCell ref="A43:I43"/>
    <mergeCell ref="A45:I45"/>
    <mergeCell ref="A47:I47"/>
    <mergeCell ref="A49:I49"/>
    <mergeCell ref="A51:D51"/>
    <mergeCell ref="A53:I53"/>
    <mergeCell ref="A55:I55"/>
    <mergeCell ref="A57:I57"/>
    <mergeCell ref="A33:C33"/>
    <mergeCell ref="A34:C34"/>
    <mergeCell ref="A27:C27"/>
    <mergeCell ref="A28:C28"/>
    <mergeCell ref="A29:C29"/>
    <mergeCell ref="A30:C30"/>
    <mergeCell ref="A13:C13"/>
    <mergeCell ref="A14:C14"/>
    <mergeCell ref="A1:I1"/>
    <mergeCell ref="A3:I3"/>
    <mergeCell ref="A5:C5"/>
    <mergeCell ref="A6:C6"/>
    <mergeCell ref="A7:C7"/>
    <mergeCell ref="A8:C8"/>
    <mergeCell ref="A9:C9"/>
    <mergeCell ref="A10:C10"/>
    <mergeCell ref="A11:C11"/>
    <mergeCell ref="A12:C12"/>
    <mergeCell ref="A15:C15"/>
    <mergeCell ref="A16:C16"/>
    <mergeCell ref="A17:C17"/>
    <mergeCell ref="A21:C21"/>
    <mergeCell ref="A18:C18"/>
    <mergeCell ref="A24:C24"/>
    <mergeCell ref="A26:C26"/>
    <mergeCell ref="A19:C19"/>
    <mergeCell ref="A20:C20"/>
    <mergeCell ref="A23:C23"/>
    <mergeCell ref="A22:C22"/>
    <mergeCell ref="A25:C25"/>
  </mergeCells>
  <pageMargins left="0.7" right="0.7" top="0.75" bottom="0.75" header="0.3" footer="0.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8</vt:i4>
      </vt:variant>
    </vt:vector>
  </HeadingPairs>
  <TitlesOfParts>
    <vt:vector size="8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Opcina Novo Virje</cp:lastModifiedBy>
  <cp:lastPrinted>2024-12-30T06:27:22Z</cp:lastPrinted>
  <dcterms:created xsi:type="dcterms:W3CDTF">2022-08-12T12:51:27Z</dcterms:created>
  <dcterms:modified xsi:type="dcterms:W3CDTF">2024-12-30T06:28:10Z</dcterms:modified>
</cp:coreProperties>
</file>